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tables/table1.xml" ContentType="application/vnd.openxmlformats-officedocument.spreadsheetml.table+xml"/>
  <Override PartName="/xl/connections.xml" ContentType="application/vnd.openxmlformats-officedocument.spreadsheetml.connection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FS\FAC ARPA\Final List of Applications\FINAL Spreadsheets for GO\"/>
    </mc:Choice>
  </mc:AlternateContent>
  <bookViews>
    <workbookView xWindow="0" yWindow="0" windowWidth="18240" windowHeight="7995"/>
  </bookViews>
  <sheets>
    <sheet name="Lead Service Line Inventory" sheetId="1" r:id="rId1"/>
  </sheets>
  <definedNames>
    <definedName name="_xlnm.Print_Area" localSheetId="0">'Lead Service Line Inventory'!$A$1:$O$178</definedName>
  </definedNames>
  <calcPr calcId="162913"/>
</workbook>
</file>

<file path=xl/calcChain.xml><?xml version="1.0" encoding="utf-8"?>
<calcChain xmlns="http://schemas.openxmlformats.org/spreadsheetml/2006/main">
  <c r="H75" i="1" l="1"/>
  <c r="H39" i="1" l="1"/>
  <c r="H17" i="1"/>
  <c r="H4" i="1" l="1"/>
  <c r="H6" i="1"/>
  <c r="H8" i="1"/>
  <c r="H7" i="1"/>
  <c r="H9" i="1"/>
  <c r="H10" i="1"/>
  <c r="H11" i="1"/>
  <c r="H12" i="1"/>
  <c r="H13" i="1"/>
  <c r="H15" i="1"/>
  <c r="H14" i="1"/>
  <c r="H16" i="1"/>
  <c r="H22" i="1"/>
  <c r="H24" i="1"/>
  <c r="H20" i="1"/>
  <c r="H18" i="1"/>
  <c r="H21" i="1"/>
  <c r="H23" i="1"/>
  <c r="H19" i="1"/>
  <c r="H25" i="1"/>
  <c r="H26" i="1"/>
  <c r="H31" i="1"/>
  <c r="H36" i="1"/>
  <c r="H30" i="1"/>
  <c r="H28" i="1"/>
  <c r="H32" i="1"/>
  <c r="H27" i="1"/>
  <c r="H33" i="1"/>
  <c r="H29" i="1"/>
  <c r="H35" i="1"/>
  <c r="H34" i="1"/>
  <c r="H37" i="1"/>
  <c r="H41" i="1"/>
  <c r="H40" i="1"/>
  <c r="H38" i="1"/>
  <c r="H42" i="1"/>
  <c r="H43" i="1"/>
  <c r="H47" i="1"/>
  <c r="H46" i="1"/>
  <c r="H44" i="1"/>
  <c r="H49" i="1"/>
  <c r="H48" i="1"/>
  <c r="H51" i="1"/>
  <c r="H50" i="1"/>
  <c r="H57" i="1"/>
  <c r="H56" i="1"/>
  <c r="H58" i="1"/>
  <c r="H52" i="1"/>
  <c r="H54" i="1"/>
  <c r="H53" i="1"/>
  <c r="H59" i="1"/>
  <c r="H55" i="1"/>
  <c r="H62" i="1"/>
  <c r="H45" i="1"/>
  <c r="H64" i="1"/>
  <c r="H65" i="1"/>
  <c r="H60" i="1"/>
  <c r="H63" i="1"/>
  <c r="H61" i="1"/>
  <c r="H66" i="1"/>
  <c r="H67" i="1"/>
  <c r="H68" i="1"/>
  <c r="H69" i="1"/>
  <c r="H70" i="1"/>
  <c r="H71" i="1"/>
  <c r="H72" i="1"/>
  <c r="H73" i="1"/>
  <c r="H74" i="1"/>
  <c r="H5" i="1"/>
  <c r="F175" i="1" l="1"/>
  <c r="G175" i="1"/>
  <c r="E175" i="1"/>
  <c r="H175" i="1" l="1"/>
</calcChain>
</file>

<file path=xl/comments1.xml><?xml version="1.0" encoding="utf-8"?>
<comments xmlns="http://schemas.openxmlformats.org/spreadsheetml/2006/main">
  <authors>
    <author>Pringer, Sara</author>
  </authors>
  <commentList>
    <comment ref="I3" authorId="0" shapeId="0">
      <text>
        <r>
          <rPr>
            <b/>
            <sz val="9"/>
            <color indexed="81"/>
            <rFont val="Tahoma"/>
            <family val="2"/>
          </rPr>
          <t>Application Status Key:
1) Eligible/Selected for funding = Application has been accepted for funding through the State of Missouri's American Rescue Plan Act. The amount approved for funding has been set aside for the project.
2) Eligible/Partial fund/Waitlisted = Application did not score high enough to qualify for full funding. Project could be partially funded if the applicant can fund the unfunded project balance through another funding source. Or the application will be placed on a waiting list for the full amount of State American Rescue Plan Act funding. In the event that a funded project comes in under budget or is bypassed, those dollars will be made available to applicants on the waitlist according to ranking order.
3) Eligible/Waitlisted = Application has been placed on a waiting list for State American Rescue Plan Act funding. Application did not score high enough to qualify for funding. In the event that a funded project comes in under budget or is bypassed, those dollars will be made available to applicants on the waitlist according to ranking order, which may result in partial funding if the applicant can fund the unfunded balance through another funding source.
4) Eligible/Not selected for funding = Application did not score high enough to qualify for State American Rescue Plan Act funding. Project will not be funded.
5) Ineligible = Application was not accepted for State American Rescue Plan Act funding due to ineligibility of the project, the applicant, or program requirements. Project will not be funded.</t>
        </r>
      </text>
    </comment>
  </commentList>
</comments>
</file>

<file path=xl/connections.xml><?xml version="1.0" encoding="utf-8"?>
<connections xmlns="http://schemas.openxmlformats.org/spreadsheetml/2006/main">
  <connection id="1" name="20220715-4" type="4" refreshedVersion="0" background="1">
    <webPr xml="1" sourceData="1" url="\\OAIJCTDU0155557.bds.state.mo.us\share\DNR\20220715-4.xml" htmlTables="1" htmlFormat="all"/>
  </connection>
</connections>
</file>

<file path=xl/sharedStrings.xml><?xml version="1.0" encoding="utf-8"?>
<sst xmlns="http://schemas.openxmlformats.org/spreadsheetml/2006/main" count="697" uniqueCount="531">
  <si>
    <t>822FB26F5CC4</t>
  </si>
  <si>
    <t>0343607054AA</t>
  </si>
  <si>
    <t>99FCFCEE574C</t>
  </si>
  <si>
    <t>E3D1D76A0FC6</t>
  </si>
  <si>
    <t>05BBEB6A3D79</t>
  </si>
  <si>
    <t>EC09FE60C703</t>
  </si>
  <si>
    <t>E8F4E71B69A6</t>
  </si>
  <si>
    <t>10F83B02D9AD</t>
  </si>
  <si>
    <t>BA380E284BD8</t>
  </si>
  <si>
    <t>4EFB928DCCC4</t>
  </si>
  <si>
    <t>223BCB57BC88</t>
  </si>
  <si>
    <t>E1B6D6346F5E</t>
  </si>
  <si>
    <t>F242501E5973</t>
  </si>
  <si>
    <t>7EA39D2D3B55</t>
  </si>
  <si>
    <t>AE1D0362AD5F</t>
  </si>
  <si>
    <t>51DA315E8EFB</t>
  </si>
  <si>
    <t>D4A28C7AF77F</t>
  </si>
  <si>
    <t>4C1CBAEEAB7E</t>
  </si>
  <si>
    <t>5DE0247719F9</t>
  </si>
  <si>
    <t>3CA019D10CCF</t>
  </si>
  <si>
    <t>426C6534AD0B</t>
  </si>
  <si>
    <t>45417FD7BA0A</t>
  </si>
  <si>
    <t>17DE508E4A2D</t>
  </si>
  <si>
    <t>16D46FB70CA5</t>
  </si>
  <si>
    <t>4B171EE30579</t>
  </si>
  <si>
    <t>D84D2E6C94AE</t>
  </si>
  <si>
    <t>44D8668ED798</t>
  </si>
  <si>
    <t>EE4F4F36D9DF</t>
  </si>
  <si>
    <t>AC2D3CEB8120</t>
  </si>
  <si>
    <t>D8098E20ECE9</t>
  </si>
  <si>
    <t>6A2832295615</t>
  </si>
  <si>
    <t>DF7A474560D2</t>
  </si>
  <si>
    <t>B01B3444A156</t>
  </si>
  <si>
    <t>267305E1C25C</t>
  </si>
  <si>
    <t>8A3216198F40</t>
  </si>
  <si>
    <t>B7280D04D19C</t>
  </si>
  <si>
    <t>25D0D7C0BBB0</t>
  </si>
  <si>
    <t>D64733C643C1</t>
  </si>
  <si>
    <t>99F83E832A5C</t>
  </si>
  <si>
    <t>EEB18E6DB31E</t>
  </si>
  <si>
    <t>7CC9747DB583</t>
  </si>
  <si>
    <t>D15C38D361D5</t>
  </si>
  <si>
    <t>54A6381B76AE</t>
  </si>
  <si>
    <t>DD0744029365</t>
  </si>
  <si>
    <t>1BF5766A6353</t>
  </si>
  <si>
    <t>001B632F6C55</t>
  </si>
  <si>
    <t>967715BBB162</t>
  </si>
  <si>
    <t>1AB7B2214EA3</t>
  </si>
  <si>
    <t>5489EA7CFBFC</t>
  </si>
  <si>
    <t>22EE772E964B</t>
  </si>
  <si>
    <t>38616B3FCD92</t>
  </si>
  <si>
    <t>B224BE14D2DB</t>
  </si>
  <si>
    <t>CA368E6BFB1E</t>
  </si>
  <si>
    <t>929C7C8A4478</t>
  </si>
  <si>
    <t>FD3B5D23A6F9</t>
  </si>
  <si>
    <t>031728E623B0</t>
  </si>
  <si>
    <t>DD2E5E95D55B</t>
  </si>
  <si>
    <t>6F43AEF51ACF</t>
  </si>
  <si>
    <t>0509314A79F0</t>
  </si>
  <si>
    <t>4E66D70945DB</t>
  </si>
  <si>
    <t>20DFAFEAFB90</t>
  </si>
  <si>
    <t>169FA972427A</t>
  </si>
  <si>
    <t>18C4E266DC7F</t>
  </si>
  <si>
    <t>8BC4B7D77182</t>
  </si>
  <si>
    <t>7CC4B9478906</t>
  </si>
  <si>
    <t>B802B9C403A8</t>
  </si>
  <si>
    <t>E510A1B9CF75</t>
  </si>
  <si>
    <t>C02CA2CA78A6</t>
  </si>
  <si>
    <t>97D819D2FED1</t>
  </si>
  <si>
    <t>981D5E20F94A</t>
  </si>
  <si>
    <t>33DC4B0F1241</t>
  </si>
  <si>
    <t>ADD77B0B0019</t>
  </si>
  <si>
    <t>40E4B75E9765</t>
  </si>
  <si>
    <t>98D2F9577674</t>
  </si>
  <si>
    <t>E9DABDEC93FB</t>
  </si>
  <si>
    <t>0F82E5DDB8FE</t>
  </si>
  <si>
    <t>3A6B19950D18</t>
  </si>
  <si>
    <t>11D9FA3E85D6</t>
  </si>
  <si>
    <t>6962F54BF092</t>
  </si>
  <si>
    <t>9064C89B8A06</t>
  </si>
  <si>
    <t>5B399D216293</t>
  </si>
  <si>
    <t>B59B69F1A767</t>
  </si>
  <si>
    <t>3CB0C29B49BD</t>
  </si>
  <si>
    <t>8F4455D98D44</t>
  </si>
  <si>
    <t>87426A70A6E4</t>
  </si>
  <si>
    <t>AFED9A6A1B45</t>
  </si>
  <si>
    <t>3D76FDCC0CBD</t>
  </si>
  <si>
    <t>439A849A9EA6</t>
  </si>
  <si>
    <t>561374FD0CF7</t>
  </si>
  <si>
    <t>9991B6848E49</t>
  </si>
  <si>
    <t>7EB5D4666722</t>
  </si>
  <si>
    <t>420195E83109</t>
  </si>
  <si>
    <t>C1D569BFC325</t>
  </si>
  <si>
    <t>5D87638E49E0</t>
  </si>
  <si>
    <t>45091C7D8FC5</t>
  </si>
  <si>
    <t>8F09416087A3</t>
  </si>
  <si>
    <t>C157E913D95B</t>
  </si>
  <si>
    <t>33F314C4B41B</t>
  </si>
  <si>
    <t>4677EDC453AA</t>
  </si>
  <si>
    <t>C1CE02D98522</t>
  </si>
  <si>
    <t>8A0ECF9783CB</t>
  </si>
  <si>
    <t>8B9D606B42FE</t>
  </si>
  <si>
    <t>B47782F826B5</t>
  </si>
  <si>
    <t>8637A119573D</t>
  </si>
  <si>
    <t>6638C9F4729E</t>
  </si>
  <si>
    <t>ACC1009FA0B1</t>
  </si>
  <si>
    <t>1676AA205F6D</t>
  </si>
  <si>
    <t>5D420F543E2A</t>
  </si>
  <si>
    <t>B191333E6CC0</t>
  </si>
  <si>
    <t>4CBD4BB1ECA8</t>
  </si>
  <si>
    <t>D7E0282F167C</t>
  </si>
  <si>
    <t>28D48E614DE6</t>
  </si>
  <si>
    <t>8D1E5CFC415C</t>
  </si>
  <si>
    <t>A1F0AED3AEE4</t>
  </si>
  <si>
    <t>A68E5AD52849</t>
  </si>
  <si>
    <t>403A8B3201AF</t>
  </si>
  <si>
    <t>53888C262B18</t>
  </si>
  <si>
    <t>4700B3B042CE</t>
  </si>
  <si>
    <t>CFD39B2AFD4F</t>
  </si>
  <si>
    <t>831FB1CC998F</t>
  </si>
  <si>
    <t>323E616B575E</t>
  </si>
  <si>
    <t>AB710FD78A2A</t>
  </si>
  <si>
    <t>8FFBA836C7F6</t>
  </si>
  <si>
    <t>791DB7DAD49D</t>
  </si>
  <si>
    <t>8BC828913EA7</t>
  </si>
  <si>
    <t>D66B5F05B5E2</t>
  </si>
  <si>
    <t>70876DB68D89</t>
  </si>
  <si>
    <t>FE56581A7FE3</t>
  </si>
  <si>
    <t>C2954400F2C4</t>
  </si>
  <si>
    <t>7B6836361B35</t>
  </si>
  <si>
    <t>C4F2F8357D0F</t>
  </si>
  <si>
    <t>19466D334CC1</t>
  </si>
  <si>
    <t>FF6B0C78FAF4</t>
  </si>
  <si>
    <t>333418355C85</t>
  </si>
  <si>
    <t>2141AB917A68</t>
  </si>
  <si>
    <t>CEEEE070ACD0</t>
  </si>
  <si>
    <t>CBC7DD7E93CE</t>
  </si>
  <si>
    <t>A002FAE4C2FC</t>
  </si>
  <si>
    <t>93D7E2A0D421</t>
  </si>
  <si>
    <t>3027B8E4B8BC</t>
  </si>
  <si>
    <t>B136C7F02C15</t>
  </si>
  <si>
    <t>76B503B1352C</t>
  </si>
  <si>
    <t>8A5FF0795480</t>
  </si>
  <si>
    <t>E40EA335A284</t>
  </si>
  <si>
    <t>A6F6EB179215</t>
  </si>
  <si>
    <t>140D50A4B132</t>
  </si>
  <si>
    <t>744F48FF14B9</t>
  </si>
  <si>
    <t>69597356EB77</t>
  </si>
  <si>
    <t>A155A8780D24</t>
  </si>
  <si>
    <t>86CD6F30817A</t>
  </si>
  <si>
    <t>66682ADCA59E</t>
  </si>
  <si>
    <t>261FB8488C21</t>
  </si>
  <si>
    <t>78D4B72A13F4</t>
  </si>
  <si>
    <t>AD211993B16F</t>
  </si>
  <si>
    <t>5AB3173D3F50</t>
  </si>
  <si>
    <t>E9DA9C5B5B53</t>
  </si>
  <si>
    <t>8A0BE1ACA0A7</t>
  </si>
  <si>
    <t>6F479E4FE087</t>
  </si>
  <si>
    <t>52121E71434B</t>
  </si>
  <si>
    <t>E57B8BDFC367</t>
  </si>
  <si>
    <t>CEDDD4D87BB0</t>
  </si>
  <si>
    <t>7E6B6B47FBD0</t>
  </si>
  <si>
    <t>5E335DE8A04B</t>
  </si>
  <si>
    <t>82D5536D592B</t>
  </si>
  <si>
    <t>AE77F484994D</t>
  </si>
  <si>
    <t>6D7C6E4D1C7C</t>
  </si>
  <si>
    <t>E9D4B4CACEB4</t>
  </si>
  <si>
    <t>A73916C08A1A</t>
  </si>
  <si>
    <t>1B06309D3876</t>
  </si>
  <si>
    <t>94F78A0A5FDD</t>
  </si>
  <si>
    <t>546666CC8E6D</t>
  </si>
  <si>
    <t>CARTERVILLE, CITY OF</t>
  </si>
  <si>
    <t>City of Boonville, Missouri</t>
  </si>
  <si>
    <t>City of West Plains</t>
  </si>
  <si>
    <t>City of Gallatin</t>
  </si>
  <si>
    <t>Blocker Roselind</t>
  </si>
  <si>
    <t>Van Buren, MO</t>
  </si>
  <si>
    <t>Hayti, MO</t>
  </si>
  <si>
    <t>Neelyville, MO</t>
  </si>
  <si>
    <t>Pevely, MO</t>
  </si>
  <si>
    <t>Fisk, MO</t>
  </si>
  <si>
    <t>Portageville, MO</t>
  </si>
  <si>
    <t>Charleston, MO</t>
  </si>
  <si>
    <t>City of Nevada</t>
  </si>
  <si>
    <t>Benton, MO</t>
  </si>
  <si>
    <t>Winona, MO</t>
  </si>
  <si>
    <t>Mountain View, MO</t>
  </si>
  <si>
    <t>City of Buckner</t>
  </si>
  <si>
    <t>City of Ridgeway</t>
  </si>
  <si>
    <t>City of Russellville</t>
  </si>
  <si>
    <t>City Of Marceline</t>
  </si>
  <si>
    <t>City Utilities of Springfield</t>
  </si>
  <si>
    <t>Mill Spring, MO</t>
  </si>
  <si>
    <t>PWSD#1 of Lafayette County</t>
  </si>
  <si>
    <t>City of Washington</t>
  </si>
  <si>
    <t>City of Cape Girardeau</t>
  </si>
  <si>
    <t>Alton, MO</t>
  </si>
  <si>
    <t>Chaffee, MO</t>
  </si>
  <si>
    <t>City of Cassville</t>
  </si>
  <si>
    <t>City of Princeton</t>
  </si>
  <si>
    <t>Public Water Supply District 1 of Jasper County Missouri</t>
  </si>
  <si>
    <t>Cape County PWSD #2</t>
  </si>
  <si>
    <t>Public Water Supply District #10 of Boone Co., Mo</t>
  </si>
  <si>
    <t>Deer Run Reorganized Common Sewer District</t>
  </si>
  <si>
    <t>Arbyrd, MO</t>
  </si>
  <si>
    <t>Greenville, MO</t>
  </si>
  <si>
    <t>Carter County PWSD #1</t>
  </si>
  <si>
    <t>Cole County Public Water Supply District #4</t>
  </si>
  <si>
    <t>Public Water Supply District #1 of Atchison County, MO</t>
  </si>
  <si>
    <t>City of Fair Play</t>
  </si>
  <si>
    <t>Public Water Supply District #1 of Macon County</t>
  </si>
  <si>
    <t>Consolidated Public Water Supply District #1 of Vernon County</t>
  </si>
  <si>
    <t>City of Belle</t>
  </si>
  <si>
    <t>City of Gerald</t>
  </si>
  <si>
    <t>City of Licking</t>
  </si>
  <si>
    <t>City of Niangua</t>
  </si>
  <si>
    <t>City of Summersville</t>
  </si>
  <si>
    <t>Public Water Supply District</t>
  </si>
  <si>
    <t>City of Deepwater</t>
  </si>
  <si>
    <t>Knox County Public Water Supply District 1</t>
  </si>
  <si>
    <t>City of Bland</t>
  </si>
  <si>
    <t>Osage PWSD #1</t>
  </si>
  <si>
    <t>City of Urich</t>
  </si>
  <si>
    <t>Osage PWSD #3</t>
  </si>
  <si>
    <t>City of Waynesville</t>
  </si>
  <si>
    <t>City of St. Louis Water Division</t>
  </si>
  <si>
    <t>City of Calhoun</t>
  </si>
  <si>
    <t>City of Fulton</t>
  </si>
  <si>
    <t>City of Jackson</t>
  </si>
  <si>
    <t>City of Otterville</t>
  </si>
  <si>
    <t>Consolidated Public Water Supply District No. 2 of Lafayette, Johnson and Saline Counties</t>
  </si>
  <si>
    <t>Village of Centertown</t>
  </si>
  <si>
    <t>City of Eldon</t>
  </si>
  <si>
    <t>City of Kahoka</t>
  </si>
  <si>
    <t>CITY OF CROCKER</t>
  </si>
  <si>
    <t>Moniteau County Public Water Supply District #1</t>
  </si>
  <si>
    <t>Carrollton Municipal Utilities</t>
  </si>
  <si>
    <t>City of Ashland</t>
  </si>
  <si>
    <t>CANNON WATER SUPPLY DISTRICT NO. 1 OF RALLS, MONROE &amp; MARION CO. MO</t>
  </si>
  <si>
    <t>City of Clarksburg, MO</t>
  </si>
  <si>
    <t>City of Slater</t>
  </si>
  <si>
    <t>City Of California</t>
  </si>
  <si>
    <t>City of Lockwood</t>
  </si>
  <si>
    <t>City of Maryville, Missouri</t>
  </si>
  <si>
    <t>City of Galt</t>
  </si>
  <si>
    <t>City of Laurie</t>
  </si>
  <si>
    <t>City of Bourbon</t>
  </si>
  <si>
    <t>City of Rosebud Missouri</t>
  </si>
  <si>
    <t>City of Jonesburg</t>
  </si>
  <si>
    <t>PWSD #1 of Shelby County</t>
  </si>
  <si>
    <t>City of Meta</t>
  </si>
  <si>
    <t>City of Kansas City, Missouri Water</t>
  </si>
  <si>
    <t>Public Water Supply District #1 of Mercer County MO</t>
  </si>
  <si>
    <t>City of Miller</t>
  </si>
  <si>
    <t>PUBLIC WATER SUPPLY DISTRICT NO 1</t>
  </si>
  <si>
    <t>Jackson County PWSD 2</t>
  </si>
  <si>
    <t>City of Newtown</t>
  </si>
  <si>
    <t>Consolidated Public Water Supply District #1 of Barton, Dade, Cedar and Jasper Counties</t>
  </si>
  <si>
    <t>Consolidated Public Water Supply District #2 of Ray County</t>
  </si>
  <si>
    <t>PWSD #1 of Harrison County</t>
  </si>
  <si>
    <t>City of Cameron</t>
  </si>
  <si>
    <t>Public Water Supply District #3 of Daviess County</t>
  </si>
  <si>
    <t>Public Water Supply District #1 of Ozark County</t>
  </si>
  <si>
    <t>Sullivan County Public Water Supply District #1</t>
  </si>
  <si>
    <t>City of Huntsville</t>
  </si>
  <si>
    <t>City of Concordia</t>
  </si>
  <si>
    <t>City of Stockton</t>
  </si>
  <si>
    <t>City of Monett</t>
  </si>
  <si>
    <t>City of Memphis</t>
  </si>
  <si>
    <t>City of Excelsior Springs</t>
  </si>
  <si>
    <t>City of Potosi</t>
  </si>
  <si>
    <t>Missouri American Water</t>
  </si>
  <si>
    <t>City of Dixon</t>
  </si>
  <si>
    <t>City of Salisbury</t>
  </si>
  <si>
    <t>City of Lexington</t>
  </si>
  <si>
    <t>City of Emma</t>
  </si>
  <si>
    <t>City of Odessa</t>
  </si>
  <si>
    <t>Public Water Supply District #1 of Cape Girardeau and Perry Counties</t>
  </si>
  <si>
    <t>Public Water Supply District #3 of Taney County</t>
  </si>
  <si>
    <t>CITY OF ANDERSON</t>
  </si>
  <si>
    <t>Public Water Supply Dist. 1 of Pike County</t>
  </si>
  <si>
    <t>City of Lee's Summit</t>
  </si>
  <si>
    <t>Henry County PWSD#4</t>
  </si>
  <si>
    <t>Public Water Supply District #2of McDonald County, Missouri</t>
  </si>
  <si>
    <t>City of Peculiar</t>
  </si>
  <si>
    <t>City of Atlanta</t>
  </si>
  <si>
    <t>City of Spickard</t>
  </si>
  <si>
    <t>Harry S. Truman PWSD #2</t>
  </si>
  <si>
    <t>City of Rich Hill</t>
  </si>
  <si>
    <t>CPWSD #4 Clinton County, MO</t>
  </si>
  <si>
    <t>City of Linn</t>
  </si>
  <si>
    <t>Consolidated Public Water Supply 1 Clark County</t>
  </si>
  <si>
    <t>Public Water Supply District No. 2 of Andrew County</t>
  </si>
  <si>
    <t>City of Novinger</t>
  </si>
  <si>
    <t>Public Water Supply District 1 of Carroll County</t>
  </si>
  <si>
    <t>City of Fillmore MO</t>
  </si>
  <si>
    <t>City of Kirkwood</t>
  </si>
  <si>
    <t>City of Golden City</t>
  </si>
  <si>
    <t>LEWIS COUNTY WATER DISTRICT #1</t>
  </si>
  <si>
    <t>Public Water Supply District No. 3 of Clay County Missouri</t>
  </si>
  <si>
    <t>Hannibal Board of Public Works</t>
  </si>
  <si>
    <t>City of Gladstone</t>
  </si>
  <si>
    <t>City of Marshfield</t>
  </si>
  <si>
    <t>City of Clarksdale</t>
  </si>
  <si>
    <t>City of Prairie Home</t>
  </si>
  <si>
    <t>New Madrid County PWSD #5</t>
  </si>
  <si>
    <t>Public Water Supply District No. 2, Cass County, MO</t>
  </si>
  <si>
    <t>City of Sullivan</t>
  </si>
  <si>
    <t>Public Water Supply District #6 of Bates County</t>
  </si>
  <si>
    <t>Jackson County PWSD No 1</t>
  </si>
  <si>
    <t>City of North Kansas City</t>
  </si>
  <si>
    <t>Public Water Supply District 2 of Taney County</t>
  </si>
  <si>
    <t>Village of Humphreys</t>
  </si>
  <si>
    <t>City of Brashear</t>
  </si>
  <si>
    <t>THPWSD No. 1</t>
  </si>
  <si>
    <t>City of La Belle</t>
  </si>
  <si>
    <t>City Harrisonville</t>
  </si>
  <si>
    <t>City of Southwest City</t>
  </si>
  <si>
    <t>City of Union</t>
  </si>
  <si>
    <t>City of Newburg</t>
  </si>
  <si>
    <t>City of Salem</t>
  </si>
  <si>
    <t>City of Pleasant Hill, Missouri</t>
  </si>
  <si>
    <t>City of Chamois</t>
  </si>
  <si>
    <t>City of Branson</t>
  </si>
  <si>
    <t>Public Water Supply District #2, Vernon Co.</t>
  </si>
  <si>
    <t>City of Morehouse</t>
  </si>
  <si>
    <t>City of Glasgow</t>
  </si>
  <si>
    <t>PUBLIC WATER SUPPLY DISTRICT #1 OF CEDAR COUNTY MISSOURI</t>
  </si>
  <si>
    <t>City of Granby</t>
  </si>
  <si>
    <t>Public Water Supply District#9 of Boone County</t>
  </si>
  <si>
    <t>Public Water Supply District No. 9</t>
  </si>
  <si>
    <t>Rolla Municipal Utilities</t>
  </si>
  <si>
    <t>City of Sweet Springs</t>
  </si>
  <si>
    <t>City of Billings</t>
  </si>
  <si>
    <t>City of Platte City</t>
  </si>
  <si>
    <t>City of Adrian Missouri</t>
  </si>
  <si>
    <t>MoArk Water Co Inc</t>
  </si>
  <si>
    <t>City of High Hill</t>
  </si>
  <si>
    <t>City of Liberty</t>
  </si>
  <si>
    <t>City of Appleton City</t>
  </si>
  <si>
    <t>Jefferson County Public Sewer District</t>
  </si>
  <si>
    <t>Adair County PWSD #1</t>
  </si>
  <si>
    <t>Score</t>
  </si>
  <si>
    <t>Rank</t>
  </si>
  <si>
    <t>1 out of 171</t>
  </si>
  <si>
    <t>2 out of 171</t>
  </si>
  <si>
    <t>3 out of 171</t>
  </si>
  <si>
    <t>5 out of 171</t>
  </si>
  <si>
    <t>4 out of 171</t>
  </si>
  <si>
    <t>6 out of 171</t>
  </si>
  <si>
    <t>7 out of 171</t>
  </si>
  <si>
    <t>8 out of 171</t>
  </si>
  <si>
    <t>9 out of 171</t>
  </si>
  <si>
    <t>10 out of 171</t>
  </si>
  <si>
    <t>11 out of 171</t>
  </si>
  <si>
    <t>12 out of 171</t>
  </si>
  <si>
    <t>13 out of 171</t>
  </si>
  <si>
    <t>14 out of 171</t>
  </si>
  <si>
    <t>15 out of 171</t>
  </si>
  <si>
    <t>16 out of 171</t>
  </si>
  <si>
    <t>17 out of 171</t>
  </si>
  <si>
    <t>18 out of 171</t>
  </si>
  <si>
    <t>19 out of 171</t>
  </si>
  <si>
    <t>20 out of 171</t>
  </si>
  <si>
    <t>21 out of 171</t>
  </si>
  <si>
    <t>22 out of 171</t>
  </si>
  <si>
    <t>23 out of 171</t>
  </si>
  <si>
    <t>24 out of 171</t>
  </si>
  <si>
    <t>25 out of 171</t>
  </si>
  <si>
    <t>26 out of 171</t>
  </si>
  <si>
    <t>27 out of 171</t>
  </si>
  <si>
    <t>28 out of 171</t>
  </si>
  <si>
    <t>29 out of 171</t>
  </si>
  <si>
    <t>30 out of 171</t>
  </si>
  <si>
    <t>31 out of 171</t>
  </si>
  <si>
    <t>32 out of 171</t>
  </si>
  <si>
    <t>33 out of 171</t>
  </si>
  <si>
    <t>34 out of 171</t>
  </si>
  <si>
    <t>35 out of 171</t>
  </si>
  <si>
    <t>36 out of 171</t>
  </si>
  <si>
    <t>37 out of 171</t>
  </si>
  <si>
    <t>38 out of 171</t>
  </si>
  <si>
    <t>39 out of 171</t>
  </si>
  <si>
    <t>40 out of 171</t>
  </si>
  <si>
    <t>41 out of 171</t>
  </si>
  <si>
    <t>42 out of 171</t>
  </si>
  <si>
    <t>43 out of 171</t>
  </si>
  <si>
    <t>44 out of 171</t>
  </si>
  <si>
    <t>45 out of 171</t>
  </si>
  <si>
    <t>46 out of 171</t>
  </si>
  <si>
    <t>47 out of 171</t>
  </si>
  <si>
    <t>48 out of 171</t>
  </si>
  <si>
    <t>49 out of 171</t>
  </si>
  <si>
    <t>50 out of 171</t>
  </si>
  <si>
    <t>51 out of 171</t>
  </si>
  <si>
    <t>52 out of 171</t>
  </si>
  <si>
    <t>53 out of 171</t>
  </si>
  <si>
    <t>54 out of 171</t>
  </si>
  <si>
    <t>55 out of 171</t>
  </si>
  <si>
    <t>56 out of 171</t>
  </si>
  <si>
    <t>57 out of 171</t>
  </si>
  <si>
    <t>58 out of 171</t>
  </si>
  <si>
    <t>59 out of 171</t>
  </si>
  <si>
    <t>60 out of 171</t>
  </si>
  <si>
    <t>61 out of 171</t>
  </si>
  <si>
    <t>62 out of 171</t>
  </si>
  <si>
    <t>63 out of 171</t>
  </si>
  <si>
    <t>64 out of 171</t>
  </si>
  <si>
    <t>65 out of 171</t>
  </si>
  <si>
    <t>66 out of 171</t>
  </si>
  <si>
    <t>67 out of 171</t>
  </si>
  <si>
    <t>68 out of 171</t>
  </si>
  <si>
    <t>69 out of 171</t>
  </si>
  <si>
    <t>70 out of 171</t>
  </si>
  <si>
    <t>71 out of 171</t>
  </si>
  <si>
    <t>72 out of 171</t>
  </si>
  <si>
    <t>73 out of 171</t>
  </si>
  <si>
    <t>74 out of 171</t>
  </si>
  <si>
    <t>75 out of 171</t>
  </si>
  <si>
    <t>76 out of 171</t>
  </si>
  <si>
    <t>77 out of 171</t>
  </si>
  <si>
    <t>78 out of 171</t>
  </si>
  <si>
    <t>79 out of 171</t>
  </si>
  <si>
    <t>80 out of 171</t>
  </si>
  <si>
    <t>81 out of 171</t>
  </si>
  <si>
    <t>82 out of 171</t>
  </si>
  <si>
    <t>83 out of 171</t>
  </si>
  <si>
    <t>84 out of 171</t>
  </si>
  <si>
    <t>85 out of 171</t>
  </si>
  <si>
    <t>86 out of 171</t>
  </si>
  <si>
    <t>87 out of 171</t>
  </si>
  <si>
    <t>88 out of 171</t>
  </si>
  <si>
    <t>89 out of 171</t>
  </si>
  <si>
    <t>90 out of 171</t>
  </si>
  <si>
    <t>91 out of 171</t>
  </si>
  <si>
    <t>92 out of 171</t>
  </si>
  <si>
    <t>93 out of 171</t>
  </si>
  <si>
    <t>94 out of 171</t>
  </si>
  <si>
    <t>95 out of 171</t>
  </si>
  <si>
    <t>96 out of 171</t>
  </si>
  <si>
    <t>97 out of 171</t>
  </si>
  <si>
    <t>98 out of 171</t>
  </si>
  <si>
    <t>99 out of 171</t>
  </si>
  <si>
    <t>100 out of 171</t>
  </si>
  <si>
    <t>101 out of 171</t>
  </si>
  <si>
    <t>102 out of 171</t>
  </si>
  <si>
    <t>103 out of 171</t>
  </si>
  <si>
    <t>104 out of 171</t>
  </si>
  <si>
    <t>105 out of 171</t>
  </si>
  <si>
    <t>106 out of 171</t>
  </si>
  <si>
    <t>107 out of 171</t>
  </si>
  <si>
    <t>108 out of 171</t>
  </si>
  <si>
    <t>109 out of 171</t>
  </si>
  <si>
    <t>110 out of 171</t>
  </si>
  <si>
    <t>111 out of 171</t>
  </si>
  <si>
    <t>112 out of 171</t>
  </si>
  <si>
    <t>113 out of 171</t>
  </si>
  <si>
    <t>114 out of 171</t>
  </si>
  <si>
    <t>115 out of 171</t>
  </si>
  <si>
    <t>116 out of 171</t>
  </si>
  <si>
    <t>117 out of 171</t>
  </si>
  <si>
    <t>118 out of 171</t>
  </si>
  <si>
    <t>119 out of 171</t>
  </si>
  <si>
    <t>120 out of 171</t>
  </si>
  <si>
    <t>121 out of 171</t>
  </si>
  <si>
    <t>122 out of 171</t>
  </si>
  <si>
    <t>123 out of 171</t>
  </si>
  <si>
    <t>124 out of 171</t>
  </si>
  <si>
    <t>125 out of 171</t>
  </si>
  <si>
    <t>126 out of 171</t>
  </si>
  <si>
    <t>127 out of 171</t>
  </si>
  <si>
    <t>128 out of 171</t>
  </si>
  <si>
    <t>129 out of 171</t>
  </si>
  <si>
    <t>130 out of 171</t>
  </si>
  <si>
    <t>131 out of 171</t>
  </si>
  <si>
    <t>132 out of 171</t>
  </si>
  <si>
    <t>133 out of 171</t>
  </si>
  <si>
    <t>134 out of 171</t>
  </si>
  <si>
    <t>135 out of 171</t>
  </si>
  <si>
    <t>136 out of 171</t>
  </si>
  <si>
    <t>137 out of 171</t>
  </si>
  <si>
    <t>138 out of 171</t>
  </si>
  <si>
    <t>139 out of 171</t>
  </si>
  <si>
    <t>140 out of 171</t>
  </si>
  <si>
    <t>141 out of 171</t>
  </si>
  <si>
    <t>142 out of 171</t>
  </si>
  <si>
    <t>143 out of 171</t>
  </si>
  <si>
    <t>144 out of 171</t>
  </si>
  <si>
    <t>145 out of 171</t>
  </si>
  <si>
    <t>146 out of 171</t>
  </si>
  <si>
    <t>147 out of 171</t>
  </si>
  <si>
    <t>148 out of 171</t>
  </si>
  <si>
    <t>149 out of 171</t>
  </si>
  <si>
    <t>150 out of 171</t>
  </si>
  <si>
    <t>151 out of 171</t>
  </si>
  <si>
    <t>152 out of 171</t>
  </si>
  <si>
    <t>153 out of 171</t>
  </si>
  <si>
    <t>154 out of 171</t>
  </si>
  <si>
    <t>155 out of 171</t>
  </si>
  <si>
    <t>156 out of 171</t>
  </si>
  <si>
    <t>157 out of 171</t>
  </si>
  <si>
    <t>158 out of 171</t>
  </si>
  <si>
    <t>159 out of 171</t>
  </si>
  <si>
    <t>160 out of 171</t>
  </si>
  <si>
    <t>161 out of 171</t>
  </si>
  <si>
    <t>162 out of 171</t>
  </si>
  <si>
    <t>163 out of 171</t>
  </si>
  <si>
    <t>164 out of 171</t>
  </si>
  <si>
    <t>165 out of 171</t>
  </si>
  <si>
    <t>166 out of 171</t>
  </si>
  <si>
    <t>167 out of 171</t>
  </si>
  <si>
    <t>168 out of 171</t>
  </si>
  <si>
    <t>169 out of 171</t>
  </si>
  <si>
    <t>170 out of 171</t>
  </si>
  <si>
    <t>171 out of 171</t>
  </si>
  <si>
    <t>Total ARPA Allocation</t>
  </si>
  <si>
    <t>Amount Approved For Funding</t>
  </si>
  <si>
    <t>Total Estimated Project Costs</t>
  </si>
  <si>
    <t>Entity Name</t>
  </si>
  <si>
    <t>Application Code</t>
  </si>
  <si>
    <t>Application Status</t>
  </si>
  <si>
    <t>Eligible/Selected for funding</t>
  </si>
  <si>
    <t>Eligible/Waitlisted</t>
  </si>
  <si>
    <t>Ineligible</t>
  </si>
  <si>
    <t>Eligible/Not selected for funding</t>
  </si>
  <si>
    <t>Total</t>
  </si>
  <si>
    <t>Eligible/Partial fund/Waitlisted</t>
  </si>
  <si>
    <t>Applicants Local Cost Share</t>
  </si>
  <si>
    <t>Applicants ARPA Funding Request</t>
  </si>
  <si>
    <t>*In the event of a tie, applications were evaluated first on the financial capability score, then the status of their engineering report/facility plan, then on the application submission date, and finally on the size of the community.</t>
  </si>
  <si>
    <t>Lead Service Line Inventory Submitted Grant Applications - Final Score, Rank and Application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</si>
</sst>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3" formatCode="_(* #,##0.00_);_(* \(#,##0.00\);_(* &quot;-&quot;??_);_(@_)"/>
    <numFmt numFmtId="164" formatCode="&quot;$&quot;#,##0.00"/>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9"/>
      <color indexed="81"/>
      <name val="Tahoma"/>
      <family val="2"/>
    </font>
    <font>
      <sz val="11"/>
      <name val="Calibri"/>
      <family val="2"/>
      <scheme val="minor"/>
    </font>
    <font>
      <b/>
      <sz val="14"/>
      <color theme="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50">
    <xf numFmtId="0" fontId="0" fillId="0" borderId="0" xfId="0"/>
    <xf numFmtId="43" fontId="0" fillId="0" borderId="0" xfId="1" applyFont="1"/>
    <xf numFmtId="0" fontId="0" fillId="0" borderId="0" xfId="0" applyAlignment="1">
      <alignment horizontal="center"/>
    </xf>
    <xf numFmtId="0" fontId="0" fillId="0" borderId="0" xfId="0" applyFill="1"/>
    <xf numFmtId="49" fontId="0" fillId="2" borderId="1" xfId="0" applyNumberFormat="1" applyFill="1" applyBorder="1"/>
    <xf numFmtId="0" fontId="0" fillId="2" borderId="1" xfId="0" applyFill="1" applyBorder="1" applyAlignment="1">
      <alignment horizontal="center"/>
    </xf>
    <xf numFmtId="164" fontId="0" fillId="2" borderId="1" xfId="1" applyNumberFormat="1" applyFont="1" applyFill="1" applyBorder="1"/>
    <xf numFmtId="49" fontId="0" fillId="3" borderId="1" xfId="0" applyNumberFormat="1" applyFill="1" applyBorder="1"/>
    <xf numFmtId="0" fontId="0" fillId="3" borderId="1" xfId="0" applyFill="1" applyBorder="1" applyAlignment="1">
      <alignment horizontal="center"/>
    </xf>
    <xf numFmtId="164" fontId="0" fillId="3" borderId="1" xfId="1" applyNumberFormat="1" applyFont="1" applyFill="1" applyBorder="1"/>
    <xf numFmtId="49" fontId="0" fillId="4" borderId="1" xfId="0" applyNumberFormat="1" applyFill="1" applyBorder="1"/>
    <xf numFmtId="0" fontId="0" fillId="4" borderId="1" xfId="0" applyFill="1" applyBorder="1" applyAlignment="1">
      <alignment horizontal="center"/>
    </xf>
    <xf numFmtId="164" fontId="0" fillId="4" borderId="1" xfId="1" applyNumberFormat="1" applyFont="1" applyFill="1" applyBorder="1"/>
    <xf numFmtId="49" fontId="0" fillId="6" borderId="1" xfId="0" applyNumberFormat="1" applyFill="1" applyBorder="1"/>
    <xf numFmtId="0" fontId="0" fillId="6" borderId="1" xfId="0" applyFill="1" applyBorder="1" applyAlignment="1">
      <alignment horizontal="center"/>
    </xf>
    <xf numFmtId="164" fontId="0" fillId="6" borderId="1" xfId="1" applyNumberFormat="1" applyFont="1" applyFill="1" applyBorder="1"/>
    <xf numFmtId="49" fontId="0" fillId="7" borderId="1" xfId="0" applyNumberFormat="1" applyFill="1" applyBorder="1"/>
    <xf numFmtId="0" fontId="0" fillId="7" borderId="1" xfId="0" applyFill="1" applyBorder="1" applyAlignment="1">
      <alignment horizontal="center"/>
    </xf>
    <xf numFmtId="164" fontId="0" fillId="7" borderId="1" xfId="1" applyNumberFormat="1" applyFont="1" applyFill="1" applyBorder="1"/>
    <xf numFmtId="0" fontId="4" fillId="5" borderId="2" xfId="0" applyFont="1" applyFill="1" applyBorder="1" applyAlignment="1">
      <alignment horizontal="center" wrapText="1"/>
    </xf>
    <xf numFmtId="43" fontId="4" fillId="5" borderId="2" xfId="1" applyFont="1" applyFill="1" applyBorder="1" applyAlignment="1">
      <alignment horizontal="center" wrapText="1"/>
    </xf>
    <xf numFmtId="0" fontId="0" fillId="8" borderId="0" xfId="0" applyFill="1" applyBorder="1" applyAlignment="1">
      <alignment horizontal="center"/>
    </xf>
    <xf numFmtId="43" fontId="0" fillId="8" borderId="0" xfId="1" applyFont="1" applyFill="1" applyBorder="1"/>
    <xf numFmtId="0" fontId="0" fillId="8" borderId="0" xfId="0" applyFill="1" applyBorder="1"/>
    <xf numFmtId="0" fontId="0" fillId="8" borderId="3" xfId="0" applyFill="1" applyBorder="1" applyAlignment="1">
      <alignment horizontal="center"/>
    </xf>
    <xf numFmtId="43" fontId="0" fillId="8" borderId="3" xfId="1" applyFont="1" applyFill="1" applyBorder="1"/>
    <xf numFmtId="0" fontId="0" fillId="8" borderId="3" xfId="0" applyFill="1" applyBorder="1"/>
    <xf numFmtId="43" fontId="2" fillId="8" borderId="3" xfId="1" applyFont="1" applyFill="1" applyBorder="1" applyAlignment="1">
      <alignment horizontal="right"/>
    </xf>
    <xf numFmtId="6" fontId="2" fillId="8" borderId="3" xfId="0" applyNumberFormat="1" applyFont="1" applyFill="1" applyBorder="1"/>
    <xf numFmtId="0" fontId="4" fillId="5" borderId="4" xfId="0" applyFont="1" applyFill="1" applyBorder="1" applyAlignment="1">
      <alignment horizontal="center" wrapText="1"/>
    </xf>
    <xf numFmtId="0" fontId="0" fillId="2" borderId="5" xfId="1" applyNumberFormat="1" applyFont="1" applyFill="1" applyBorder="1"/>
    <xf numFmtId="0" fontId="0" fillId="7" borderId="5" xfId="1" applyNumberFormat="1" applyFont="1" applyFill="1" applyBorder="1"/>
    <xf numFmtId="0" fontId="0" fillId="3" borderId="5" xfId="1" applyNumberFormat="1" applyFont="1" applyFill="1" applyBorder="1"/>
    <xf numFmtId="0" fontId="0" fillId="4" borderId="5" xfId="1" applyNumberFormat="1" applyFont="1" applyFill="1" applyBorder="1"/>
    <xf numFmtId="0" fontId="0" fillId="6" borderId="5" xfId="1" applyNumberFormat="1" applyFont="1" applyFill="1" applyBorder="1"/>
    <xf numFmtId="0" fontId="0" fillId="6" borderId="6" xfId="0" applyFill="1" applyBorder="1" applyAlignment="1">
      <alignment horizontal="center"/>
    </xf>
    <xf numFmtId="49" fontId="0" fillId="6" borderId="6" xfId="0" applyNumberFormat="1" applyFill="1" applyBorder="1"/>
    <xf numFmtId="164" fontId="0" fillId="6" borderId="6" xfId="1" applyNumberFormat="1" applyFont="1" applyFill="1" applyBorder="1"/>
    <xf numFmtId="0" fontId="0" fillId="6" borderId="7" xfId="1" applyNumberFormat="1" applyFont="1" applyFill="1" applyBorder="1"/>
    <xf numFmtId="0" fontId="2" fillId="8" borderId="0" xfId="0" applyFont="1" applyFill="1" applyBorder="1" applyAlignment="1">
      <alignment horizontal="right"/>
    </xf>
    <xf numFmtId="164" fontId="2" fillId="8" borderId="0" xfId="0" applyNumberFormat="1" applyFont="1" applyFill="1" applyBorder="1"/>
    <xf numFmtId="0" fontId="2" fillId="8" borderId="0" xfId="0" applyFont="1" applyFill="1" applyBorder="1"/>
    <xf numFmtId="0" fontId="4" fillId="5" borderId="8" xfId="0" applyFont="1" applyFill="1" applyBorder="1" applyAlignment="1">
      <alignment horizontal="center" wrapText="1"/>
    </xf>
    <xf numFmtId="0" fontId="0" fillId="2" borderId="9" xfId="0" applyFill="1" applyBorder="1" applyAlignment="1">
      <alignment horizontal="center"/>
    </xf>
    <xf numFmtId="0" fontId="0" fillId="7" borderId="9" xfId="0" applyFill="1" applyBorder="1" applyAlignment="1">
      <alignment horizontal="center"/>
    </xf>
    <xf numFmtId="0" fontId="0" fillId="3" borderId="9" xfId="0" applyFill="1" applyBorder="1" applyAlignment="1">
      <alignment horizontal="center"/>
    </xf>
    <xf numFmtId="0" fontId="0" fillId="4" borderId="9" xfId="0" applyFill="1" applyBorder="1" applyAlignment="1">
      <alignment horizontal="center"/>
    </xf>
    <xf numFmtId="0" fontId="0" fillId="6" borderId="9" xfId="0" applyFill="1" applyBorder="1" applyAlignment="1">
      <alignment horizontal="center"/>
    </xf>
    <xf numFmtId="0" fontId="0" fillId="6" borderId="10" xfId="0" applyFill="1" applyBorder="1" applyAlignment="1">
      <alignment horizontal="center"/>
    </xf>
    <xf numFmtId="0" fontId="5" fillId="8" borderId="0" xfId="0" applyFont="1" applyFill="1" applyBorder="1"/>
  </cellXfs>
  <cellStyles count="2">
    <cellStyle name="Comma" xfId="1" builtinId="3"/>
    <cellStyle name="Normal" xfId="0" builtinId="0"/>
  </cellStyles>
  <dxfs count="20">
    <dxf>
      <font>
        <b val="0"/>
        <i val="0"/>
        <strike val="0"/>
        <condense val="0"/>
        <extend val="0"/>
        <outline val="0"/>
        <shadow val="0"/>
        <u val="none"/>
        <vertAlign val="baseline"/>
        <sz val="11"/>
        <color theme="1"/>
        <name val="Calibri"/>
        <scheme val="minor"/>
      </font>
    </dxf>
    <dxf>
      <numFmt numFmtId="0" formatCode="General"/>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quot;$&quot;#,##0.00"/>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dxf>
    <dxf>
      <numFmt numFmtId="164" formatCode="&quot;$&quot;#,##0.00"/>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dxf>
    <dxf>
      <numFmt numFmtId="164" formatCode="&quot;$&quot;#,##0.00"/>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quot;$&quot;#,##0.00"/>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dxf>
    <dxf>
      <numFmt numFmtId="30" formatCode="@"/>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dxf>
    <dxf>
      <numFmt numFmtId="30" formatCode="@"/>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auto="1"/>
        <name val="Calibri"/>
        <scheme val="minor"/>
      </font>
      <fill>
        <patternFill patternType="solid">
          <fgColor indexed="64"/>
          <bgColor theme="0" tint="-0.14999847407452621"/>
        </patternFill>
      </fill>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d:schema xmlns:xsd="http://www.w3.org/2001/XMLSchema" xmlns="">
      <xsd:element nillable="true" name="DnrData">
        <xsd:complexType>
          <xsd:sequence minOccurs="0">
            <xsd:element minOccurs="0" maxOccurs="unbounded" nillable="true" name="row" form="unqualified">
              <xsd:complexType>
                <xsd:sequence minOccurs="0">
                  <xsd:element minOccurs="0" nillable="true" type="xsd:anyURI" name="ApplicationUrl" form="unqualified"/>
                  <xsd:element minOccurs="0" nillable="true" type="xsd:string" name="ApplicationCode" form="unqualified"/>
                  <xsd:element minOccurs="0" nillable="true" type="xsd:string" name="GrantProgramName" form="unqualified"/>
                  <xsd:element minOccurs="0" nillable="true" type="xsd:string" name="ApplicationStatusName" form="unqualified"/>
                  <xsd:element minOccurs="0" nillable="true" type="xsd:string" name="EntityName" form="unqualified"/>
                  <xsd:element minOccurs="0" nillable="true" type="xsd:integer" name="FeinSsn" form="unqualified"/>
                  <xsd:element minOccurs="0" nillable="true" type="xsd:string" name="SamGovID" form="unqualified"/>
                  <xsd:element minOccurs="0" nillable="true" type="xsd:string" name="SamVendorCode" form="unqualified"/>
                  <xsd:element minOccurs="0" nillable="true" type="xsd:string" name="City" form="unqualified"/>
                  <xsd:element minOccurs="0" nillable="true" type="xsd:string" name="StateName" form="unqualified"/>
                  <xsd:element minOccurs="0" nillable="true" type="xsd:string" name="Zip" form="unqualified"/>
                  <xsd:element minOccurs="0" nillable="true" type="xsd:string" name="Applicant_Type" form="unqualified"/>
                  <xsd:element minOccurs="0" nillable="true" type="xsd:string" name="Public_Water_Supply_ID_No" form="unqualified"/>
                  <xsd:element minOccurs="0" nillable="true" type="xsd:double" name="Population" form="unqualified"/>
                  <xsd:element minOccurs="0" nillable="true" type="xsd:double" name="Population_of_area_to_be_served" form="unqualified"/>
                  <xsd:element minOccurs="0" nillable="true" type="xsd:double" name="Median_Household_income" form="unqualified"/>
                  <xsd:element minOccurs="0" nillable="true" type="xsd:double" name="Unemployment_Rate" form="unqualified"/>
                  <xsd:element minOccurs="0" nillable="true" type="xsd:double" name="Percentage_of_households_that_meet_the_low-to-moderate_income_definition" form="unqualified"/>
                  <xsd:element minOccurs="0" nillable="true" type="xsd:double" name="Percentage_of_households_in_poverty" form="unqualified"/>
                  <xsd:element minOccurs="0" nillable="true" type="xsd:string" name="Qualified_Census_Tract_Numbers" form="unqualified"/>
                  <xsd:element minOccurs="0" nillable="true" type="xsd:string" name="_x0035_0_percent_of_population_is_served_by_the_project_part_of_a_qualified_census_tract" form="unqualified"/>
                  <xsd:element minOccurs="0" nillable="true" type="xsd:double" name="System_Outstanding_Debt" form="unqualified"/>
                  <xsd:element minOccurs="0" nillable="true" type="xsd:double" name="Existing_Annual_Debt_Service" form="unqualified"/>
                  <xsd:element minOccurs="0" nillable="true" type="xsd:string" name="Project_Description" form="unqualified"/>
                  <xsd:element minOccurs="0" nillable="true" type="xsd:string" name="Applicant_already_has_a_policy_in_place_for_dealing_with_lead_service_lines" form="unqualified"/>
                  <xsd:element minOccurs="0" nillable="true" type="xsd:string" name="Some_or_all_of_the_applicants_existing_service_lines_installed_prior_to_1989" form="unqualified"/>
                  <xsd:element minOccurs="0" nillable="true" type="xsd:string" name="Applicant_had_action_level_exceedances_or_trigger_level_exceedances_for_lead_in_the_last_5_years" form="unqualified"/>
                  <xsd:element minOccurs="0" nillable="true" type="xsd:date" name="Date_of_Cost_Estimate" form="unqualified"/>
                  <xsd:element minOccurs="0" nillable="true" type="xsd:double" name="Inventory_Cost" form="unqualified"/>
                  <xsd:element minOccurs="0" nillable="true" type="xsd:double" name="Total_Estimated_Project_Costs" form="unqualified"/>
                  <xsd:element minOccurs="0" nillable="true" type="xsd:double" name="Local_Cost_Share" form="unqualified"/>
                  <xsd:element minOccurs="0" nillable="true" type="xsd:double" name="ARPA_Funding_Request" form="unqualified"/>
                  <xsd:element minOccurs="0" nillable="true" type="xsd:string" name="Applicant_x0020__x002F__x0020_Continuing_x0020_Authority" form="unqualified"/>
                  <xsd:element minOccurs="0" nillable="true" type="xsd:string" name="Authorized_x0020_Representative" form="unqualified"/>
                  <xsd:element minOccurs="0" nillable="true" type="xsd:string" name="Application_x0020_Completed_x0020_By" form="unqualified"/>
                  <xsd:element minOccurs="0" nillable="true" type="xsd:string" name="Resolution_x0020_of_x0020_Governing_x0020_Body_x0020_of_x0020_Applicant" form="unqualified"/>
                  <xsd:element minOccurs="0" nillable="true" type="xsd:string" name="Local_x0020_Cost_x0020_Share" form="unqualified"/>
                  <xsd:element minOccurs="0" nillable="true" type="xsd:string" name="ApplicationSubmitted" form="unqualified"/>
                </xsd:sequence>
              </xsd:complexType>
            </xsd:element>
          </xsd:sequence>
        </xsd:complexType>
      </xsd:element>
    </xsd:schema>
  </Schema>
  <Map ID="1" Name="DnrData_Map" RootElement="DnrData"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connections" Target="connections.xml"/><Relationship Id="rId7" Type="http://schemas.openxmlformats.org/officeDocument/2006/relationships/xmlMaps" Target="xmlMap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2.xml"/></Relationships>
</file>

<file path=xl/tables/table1.xml><?xml version="1.0" encoding="utf-8"?>
<table xmlns="http://schemas.openxmlformats.org/spreadsheetml/2006/main" id="1" name="Table1" displayName="Table1" ref="A3:I174" tableType="xml" totalsRowShown="0" headerRowDxfId="19" headerRowBorderDxfId="18" tableBorderDxfId="17" totalsRowBorderDxfId="16" connectionId="1">
  <sortState ref="A2:J172">
    <sortCondition descending="1" ref="A2:A172"/>
  </sortState>
  <tableColumns count="9">
    <tableColumn id="3" uniqueName="3" name="Score" dataDxfId="15" totalsRowDxfId="14"/>
    <tableColumn id="1" uniqueName="1" name="Rank" dataDxfId="13" totalsRowDxfId="12"/>
    <tableColumn id="5" uniqueName="EntityName" name="Entity Name" dataDxfId="11" totalsRowDxfId="10">
      <xmlColumnPr mapId="1" xpath="/DnrData/row/EntityName" xmlDataType="string"/>
    </tableColumn>
    <tableColumn id="2" uniqueName="ApplicationCode" name="Application Code" dataDxfId="9" totalsRowDxfId="8" dataCellStyle="Comma">
      <xmlColumnPr mapId="1" xpath="/DnrData/row/ApplicationCode" xmlDataType="string"/>
    </tableColumn>
    <tableColumn id="30" uniqueName="Total_Estimated_Project_Costs" name="Total Estimated Project Costs" dataDxfId="7" dataCellStyle="Comma">
      <xmlColumnPr mapId="1" xpath="/DnrData/row/Total_Estimated_Project_Costs" xmlDataType="double"/>
    </tableColumn>
    <tableColumn id="31" uniqueName="Local_Cost_Share" name="Applicants Local Cost Share" dataDxfId="6" totalsRowDxfId="5" dataCellStyle="Comma">
      <xmlColumnPr mapId="1" xpath="/DnrData/row/Local_Cost_Share" xmlDataType="double"/>
    </tableColumn>
    <tableColumn id="32" uniqueName="ARPA_Funding_Request" name="Applicants ARPA Funding Request" dataDxfId="4" totalsRowDxfId="3" dataCellStyle="Comma">
      <xmlColumnPr mapId="1" xpath="/DnrData/row/ARPA_Funding_Request" xmlDataType="double"/>
    </tableColumn>
    <tableColumn id="4" uniqueName="4" name="Amount Approved For Funding" dataDxfId="2" dataCellStyle="Comma">
      <calculatedColumnFormula>Table1[[#This Row],[Applicants ARPA Funding Request]]</calculatedColumnFormula>
    </tableColumn>
    <tableColumn id="6" uniqueName="6" name="Application Status" dataDxfId="1" totalsRowDxfId="0" dataCellStyle="Co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78"/>
  <sheetViews>
    <sheetView tabSelected="1" view="pageBreakPreview" zoomScale="90" zoomScaleNormal="90" zoomScaleSheetLayoutView="90" workbookViewId="0">
      <selection activeCell="C22" sqref="C22"/>
    </sheetView>
  </sheetViews>
  <sheetFormatPr defaultRowHeight="15" x14ac:dyDescent="0.25"/>
  <cols>
    <col min="2" max="2" width="13.85546875" style="2" bestFit="1" customWidth="1"/>
    <col min="3" max="3" width="82.140625" style="2" bestFit="1" customWidth="1"/>
    <col min="4" max="4" width="15.85546875" style="1" bestFit="1" customWidth="1"/>
    <col min="5" max="5" width="15.28515625" bestFit="1" customWidth="1"/>
    <col min="6" max="6" width="15.42578125" style="1" bestFit="1" customWidth="1"/>
    <col min="7" max="7" width="18.7109375" style="1" customWidth="1"/>
    <col min="8" max="8" width="17.42578125" bestFit="1" customWidth="1"/>
    <col min="9" max="9" width="30.7109375" customWidth="1"/>
    <col min="10" max="10" width="28.140625" bestFit="1" customWidth="1"/>
  </cols>
  <sheetData>
    <row r="1" spans="1:15" ht="18.75" x14ac:dyDescent="0.3">
      <c r="A1" s="49" t="s">
        <v>530</v>
      </c>
      <c r="B1" s="21"/>
      <c r="C1" s="22"/>
      <c r="D1" s="22"/>
      <c r="E1" s="22"/>
      <c r="F1" s="22"/>
      <c r="G1" s="23"/>
      <c r="H1" s="23"/>
      <c r="I1" s="23"/>
      <c r="J1" s="23"/>
      <c r="K1" s="23"/>
      <c r="L1" s="23"/>
      <c r="M1" s="23"/>
      <c r="N1" s="23"/>
      <c r="O1" s="23"/>
    </row>
    <row r="2" spans="1:15" x14ac:dyDescent="0.25">
      <c r="A2" s="24"/>
      <c r="B2" s="24"/>
      <c r="C2" s="25"/>
      <c r="D2" s="26"/>
      <c r="E2" s="25"/>
      <c r="F2" s="25"/>
      <c r="G2" s="27" t="s">
        <v>515</v>
      </c>
      <c r="H2" s="28">
        <v>10000000</v>
      </c>
      <c r="I2" s="26"/>
      <c r="J2" s="23"/>
      <c r="K2" s="23"/>
      <c r="L2" s="23"/>
      <c r="M2" s="23"/>
      <c r="N2" s="23"/>
      <c r="O2" s="23"/>
    </row>
    <row r="3" spans="1:15" ht="45" x14ac:dyDescent="0.25">
      <c r="A3" s="42" t="s">
        <v>342</v>
      </c>
      <c r="B3" s="19" t="s">
        <v>343</v>
      </c>
      <c r="C3" s="19" t="s">
        <v>518</v>
      </c>
      <c r="D3" s="19" t="s">
        <v>519</v>
      </c>
      <c r="E3" s="20" t="s">
        <v>517</v>
      </c>
      <c r="F3" s="20" t="s">
        <v>527</v>
      </c>
      <c r="G3" s="20" t="s">
        <v>528</v>
      </c>
      <c r="H3" s="19" t="s">
        <v>516</v>
      </c>
      <c r="I3" s="29" t="s">
        <v>520</v>
      </c>
      <c r="J3" s="23"/>
      <c r="K3" s="23"/>
      <c r="L3" s="23"/>
      <c r="M3" s="23"/>
      <c r="N3" s="23"/>
      <c r="O3" s="23"/>
    </row>
    <row r="4" spans="1:15" x14ac:dyDescent="0.25">
      <c r="A4" s="43">
        <v>77</v>
      </c>
      <c r="B4" s="5" t="s">
        <v>344</v>
      </c>
      <c r="C4" s="4" t="s">
        <v>185</v>
      </c>
      <c r="D4" s="4" t="s">
        <v>14</v>
      </c>
      <c r="E4" s="6">
        <v>202001</v>
      </c>
      <c r="F4" s="6">
        <v>2001</v>
      </c>
      <c r="G4" s="6">
        <v>200000</v>
      </c>
      <c r="H4" s="6">
        <f>Table1[[#This Row],[Applicants ARPA Funding Request]]</f>
        <v>200000</v>
      </c>
      <c r="I4" s="30" t="s">
        <v>521</v>
      </c>
      <c r="J4" s="23"/>
      <c r="K4" s="23"/>
      <c r="L4" s="23"/>
      <c r="M4" s="23"/>
      <c r="N4" s="23"/>
      <c r="O4" s="23"/>
    </row>
    <row r="5" spans="1:15" x14ac:dyDescent="0.25">
      <c r="A5" s="43">
        <v>77</v>
      </c>
      <c r="B5" s="5" t="s">
        <v>345</v>
      </c>
      <c r="C5" s="4" t="s">
        <v>177</v>
      </c>
      <c r="D5" s="4" t="s">
        <v>6</v>
      </c>
      <c r="E5" s="6">
        <v>202001</v>
      </c>
      <c r="F5" s="6">
        <v>2001</v>
      </c>
      <c r="G5" s="6">
        <v>200000</v>
      </c>
      <c r="H5" s="6">
        <f>Table1[[#This Row],[Applicants ARPA Funding Request]]</f>
        <v>200000</v>
      </c>
      <c r="I5" s="30" t="s">
        <v>521</v>
      </c>
      <c r="J5" s="23"/>
      <c r="K5" s="23"/>
      <c r="L5" s="23"/>
      <c r="M5" s="23"/>
      <c r="N5" s="23"/>
      <c r="O5" s="23"/>
    </row>
    <row r="6" spans="1:15" x14ac:dyDescent="0.25">
      <c r="A6" s="43">
        <v>77</v>
      </c>
      <c r="B6" s="5" t="s">
        <v>346</v>
      </c>
      <c r="C6" s="4" t="s">
        <v>218</v>
      </c>
      <c r="D6" s="4" t="s">
        <v>47</v>
      </c>
      <c r="E6" s="6">
        <v>200000</v>
      </c>
      <c r="F6" s="6">
        <v>10000</v>
      </c>
      <c r="G6" s="6">
        <v>190000</v>
      </c>
      <c r="H6" s="6">
        <f>Table1[[#This Row],[Applicants ARPA Funding Request]]</f>
        <v>190000</v>
      </c>
      <c r="I6" s="30" t="s">
        <v>521</v>
      </c>
      <c r="J6" s="23"/>
      <c r="K6" s="23"/>
      <c r="L6" s="23"/>
      <c r="M6" s="23"/>
      <c r="N6" s="23"/>
      <c r="O6" s="23"/>
    </row>
    <row r="7" spans="1:15" x14ac:dyDescent="0.25">
      <c r="A7" s="43">
        <v>75</v>
      </c>
      <c r="B7" s="5" t="s">
        <v>348</v>
      </c>
      <c r="C7" s="4" t="s">
        <v>178</v>
      </c>
      <c r="D7" s="4" t="s">
        <v>7</v>
      </c>
      <c r="E7" s="6">
        <v>200001</v>
      </c>
      <c r="F7" s="6">
        <v>1</v>
      </c>
      <c r="G7" s="6">
        <v>200000</v>
      </c>
      <c r="H7" s="6">
        <f>Table1[[#This Row],[Applicants ARPA Funding Request]]</f>
        <v>200000</v>
      </c>
      <c r="I7" s="30" t="s">
        <v>521</v>
      </c>
      <c r="J7" s="23"/>
      <c r="K7" s="23"/>
      <c r="L7" s="23"/>
      <c r="M7" s="23"/>
      <c r="N7" s="23"/>
      <c r="O7" s="23"/>
    </row>
    <row r="8" spans="1:15" x14ac:dyDescent="0.25">
      <c r="A8" s="43">
        <v>75</v>
      </c>
      <c r="B8" s="5" t="s">
        <v>347</v>
      </c>
      <c r="C8" s="4" t="s">
        <v>270</v>
      </c>
      <c r="D8" s="4" t="s">
        <v>99</v>
      </c>
      <c r="E8" s="6">
        <v>160000</v>
      </c>
      <c r="F8" s="6">
        <v>40000</v>
      </c>
      <c r="G8" s="6">
        <v>120000</v>
      </c>
      <c r="H8" s="6">
        <f>Table1[[#This Row],[Applicants ARPA Funding Request]]</f>
        <v>120000</v>
      </c>
      <c r="I8" s="30" t="s">
        <v>521</v>
      </c>
      <c r="J8" s="23"/>
      <c r="K8" s="23"/>
      <c r="L8" s="23"/>
      <c r="M8" s="23"/>
      <c r="N8" s="23"/>
      <c r="O8" s="23"/>
    </row>
    <row r="9" spans="1:15" x14ac:dyDescent="0.25">
      <c r="A9" s="43">
        <v>73</v>
      </c>
      <c r="B9" s="5" t="s">
        <v>349</v>
      </c>
      <c r="C9" s="4" t="s">
        <v>214</v>
      </c>
      <c r="D9" s="4" t="s">
        <v>43</v>
      </c>
      <c r="E9" s="6">
        <v>150000</v>
      </c>
      <c r="F9" s="6">
        <v>20000</v>
      </c>
      <c r="G9" s="6">
        <v>130000</v>
      </c>
      <c r="H9" s="6">
        <f>Table1[[#This Row],[Applicants ARPA Funding Request]]</f>
        <v>130000</v>
      </c>
      <c r="I9" s="30" t="s">
        <v>521</v>
      </c>
      <c r="J9" s="23"/>
      <c r="K9" s="23"/>
      <c r="L9" s="23"/>
      <c r="M9" s="23"/>
      <c r="N9" s="23"/>
      <c r="O9" s="23"/>
    </row>
    <row r="10" spans="1:15" x14ac:dyDescent="0.25">
      <c r="A10" s="43">
        <v>73</v>
      </c>
      <c r="B10" s="5" t="s">
        <v>350</v>
      </c>
      <c r="C10" s="4" t="s">
        <v>320</v>
      </c>
      <c r="D10" s="4" t="s">
        <v>149</v>
      </c>
      <c r="E10" s="6">
        <v>180000</v>
      </c>
      <c r="F10" s="6">
        <v>30000</v>
      </c>
      <c r="G10" s="6">
        <v>150000</v>
      </c>
      <c r="H10" s="6">
        <f>Table1[[#This Row],[Applicants ARPA Funding Request]]</f>
        <v>150000</v>
      </c>
      <c r="I10" s="30" t="s">
        <v>521</v>
      </c>
      <c r="J10" s="23"/>
      <c r="K10" s="23"/>
      <c r="L10" s="23"/>
      <c r="M10" s="23"/>
      <c r="N10" s="23"/>
      <c r="O10" s="23"/>
    </row>
    <row r="11" spans="1:15" x14ac:dyDescent="0.25">
      <c r="A11" s="43">
        <v>70</v>
      </c>
      <c r="B11" s="5" t="s">
        <v>351</v>
      </c>
      <c r="C11" s="4" t="s">
        <v>239</v>
      </c>
      <c r="D11" s="4" t="s">
        <v>68</v>
      </c>
      <c r="E11" s="6">
        <v>59204</v>
      </c>
      <c r="F11" s="6">
        <v>10000</v>
      </c>
      <c r="G11" s="6">
        <v>49204</v>
      </c>
      <c r="H11" s="6">
        <f>Table1[[#This Row],[Applicants ARPA Funding Request]]</f>
        <v>49204</v>
      </c>
      <c r="I11" s="30" t="s">
        <v>521</v>
      </c>
      <c r="J11" s="23"/>
      <c r="K11" s="23"/>
      <c r="L11" s="23"/>
      <c r="M11" s="23"/>
      <c r="N11" s="23"/>
      <c r="O11" s="23"/>
    </row>
    <row r="12" spans="1:15" x14ac:dyDescent="0.25">
      <c r="A12" s="43">
        <v>68</v>
      </c>
      <c r="B12" s="5" t="s">
        <v>352</v>
      </c>
      <c r="C12" s="4" t="s">
        <v>245</v>
      </c>
      <c r="D12" s="4" t="s">
        <v>74</v>
      </c>
      <c r="E12" s="6">
        <v>81448</v>
      </c>
      <c r="F12" s="6">
        <v>8250</v>
      </c>
      <c r="G12" s="6">
        <v>73198</v>
      </c>
      <c r="H12" s="6">
        <f>Table1[[#This Row],[Applicants ARPA Funding Request]]</f>
        <v>73198</v>
      </c>
      <c r="I12" s="30" t="s">
        <v>521</v>
      </c>
      <c r="J12" s="23"/>
      <c r="K12" s="23"/>
      <c r="L12" s="23"/>
      <c r="M12" s="23"/>
      <c r="N12" s="23"/>
      <c r="O12" s="23"/>
    </row>
    <row r="13" spans="1:15" x14ac:dyDescent="0.25">
      <c r="A13" s="43">
        <v>68</v>
      </c>
      <c r="B13" s="5" t="s">
        <v>353</v>
      </c>
      <c r="C13" s="4" t="s">
        <v>266</v>
      </c>
      <c r="D13" s="4" t="s">
        <v>95</v>
      </c>
      <c r="E13" s="6">
        <v>123563</v>
      </c>
      <c r="F13" s="6">
        <v>12500</v>
      </c>
      <c r="G13" s="6">
        <v>111063</v>
      </c>
      <c r="H13" s="6">
        <f>Table1[[#This Row],[Applicants ARPA Funding Request]]</f>
        <v>111063</v>
      </c>
      <c r="I13" s="30" t="s">
        <v>521</v>
      </c>
      <c r="J13" s="23"/>
      <c r="K13" s="23"/>
      <c r="L13" s="23"/>
      <c r="M13" s="23"/>
      <c r="N13" s="23"/>
      <c r="O13" s="23"/>
    </row>
    <row r="14" spans="1:15" x14ac:dyDescent="0.25">
      <c r="A14" s="43">
        <v>67</v>
      </c>
      <c r="B14" s="5" t="s">
        <v>354</v>
      </c>
      <c r="C14" s="4" t="s">
        <v>196</v>
      </c>
      <c r="D14" s="4" t="s">
        <v>25</v>
      </c>
      <c r="E14" s="6">
        <v>202001</v>
      </c>
      <c r="F14" s="6">
        <v>2001</v>
      </c>
      <c r="G14" s="6">
        <v>200000</v>
      </c>
      <c r="H14" s="6">
        <f>Table1[[#This Row],[Applicants ARPA Funding Request]]</f>
        <v>200000</v>
      </c>
      <c r="I14" s="30" t="s">
        <v>521</v>
      </c>
      <c r="J14" s="23"/>
      <c r="K14" s="23"/>
      <c r="L14" s="23"/>
      <c r="M14" s="23"/>
      <c r="N14" s="23"/>
      <c r="O14" s="23"/>
    </row>
    <row r="15" spans="1:15" x14ac:dyDescent="0.25">
      <c r="A15" s="43">
        <v>67</v>
      </c>
      <c r="B15" s="5" t="s">
        <v>355</v>
      </c>
      <c r="C15" s="4" t="s">
        <v>216</v>
      </c>
      <c r="D15" s="4" t="s">
        <v>45</v>
      </c>
      <c r="E15" s="6">
        <v>55600</v>
      </c>
      <c r="F15" s="6">
        <v>600</v>
      </c>
      <c r="G15" s="6">
        <v>55000</v>
      </c>
      <c r="H15" s="6">
        <f>Table1[[#This Row],[Applicants ARPA Funding Request]]</f>
        <v>55000</v>
      </c>
      <c r="I15" s="30" t="s">
        <v>521</v>
      </c>
      <c r="J15" s="23"/>
      <c r="K15" s="23"/>
      <c r="L15" s="23"/>
      <c r="M15" s="23"/>
      <c r="N15" s="23"/>
      <c r="O15" s="23"/>
    </row>
    <row r="16" spans="1:15" s="3" customFormat="1" x14ac:dyDescent="0.25">
      <c r="A16" s="43">
        <v>67</v>
      </c>
      <c r="B16" s="5" t="s">
        <v>356</v>
      </c>
      <c r="C16" s="4" t="s">
        <v>319</v>
      </c>
      <c r="D16" s="4" t="s">
        <v>148</v>
      </c>
      <c r="E16" s="6">
        <v>150000</v>
      </c>
      <c r="F16" s="6">
        <v>2000</v>
      </c>
      <c r="G16" s="6">
        <v>148000</v>
      </c>
      <c r="H16" s="6">
        <f>Table1[[#This Row],[Applicants ARPA Funding Request]]</f>
        <v>148000</v>
      </c>
      <c r="I16" s="30" t="s">
        <v>521</v>
      </c>
      <c r="J16" s="23"/>
      <c r="K16" s="23"/>
      <c r="L16" s="23"/>
      <c r="M16" s="23"/>
      <c r="N16" s="23"/>
      <c r="O16" s="23"/>
    </row>
    <row r="17" spans="1:15" x14ac:dyDescent="0.25">
      <c r="A17" s="43">
        <v>67</v>
      </c>
      <c r="B17" s="5" t="s">
        <v>357</v>
      </c>
      <c r="C17" s="4" t="s">
        <v>325</v>
      </c>
      <c r="D17" s="4" t="s">
        <v>154</v>
      </c>
      <c r="E17" s="6">
        <v>202030</v>
      </c>
      <c r="F17" s="6">
        <v>2030</v>
      </c>
      <c r="G17" s="6">
        <v>200000</v>
      </c>
      <c r="H17" s="6">
        <f>Table1[[#This Row],[Applicants ARPA Funding Request]]</f>
        <v>200000</v>
      </c>
      <c r="I17" s="30" t="s">
        <v>521</v>
      </c>
      <c r="J17" s="23"/>
      <c r="K17" s="23"/>
      <c r="L17" s="23"/>
      <c r="M17" s="23"/>
      <c r="N17" s="23"/>
      <c r="O17" s="23"/>
    </row>
    <row r="18" spans="1:15" x14ac:dyDescent="0.25">
      <c r="A18" s="43">
        <v>65</v>
      </c>
      <c r="B18" s="5" t="s">
        <v>358</v>
      </c>
      <c r="C18" s="4" t="s">
        <v>188</v>
      </c>
      <c r="D18" s="4" t="s">
        <v>17</v>
      </c>
      <c r="E18" s="6">
        <v>30000</v>
      </c>
      <c r="F18" s="6">
        <v>1</v>
      </c>
      <c r="G18" s="6">
        <v>29999</v>
      </c>
      <c r="H18" s="6">
        <f>Table1[[#This Row],[Applicants ARPA Funding Request]]</f>
        <v>29999</v>
      </c>
      <c r="I18" s="30" t="s">
        <v>521</v>
      </c>
      <c r="J18" s="23"/>
      <c r="K18" s="23"/>
      <c r="L18" s="23"/>
      <c r="M18" s="23"/>
      <c r="N18" s="23"/>
      <c r="O18" s="23"/>
    </row>
    <row r="19" spans="1:15" x14ac:dyDescent="0.25">
      <c r="A19" s="43">
        <v>65</v>
      </c>
      <c r="B19" s="5" t="s">
        <v>359</v>
      </c>
      <c r="C19" s="4" t="s">
        <v>262</v>
      </c>
      <c r="D19" s="4" t="s">
        <v>91</v>
      </c>
      <c r="E19" s="6">
        <v>100001</v>
      </c>
      <c r="F19" s="6">
        <v>1</v>
      </c>
      <c r="G19" s="6">
        <v>100000</v>
      </c>
      <c r="H19" s="6">
        <f>Table1[[#This Row],[Applicants ARPA Funding Request]]</f>
        <v>100000</v>
      </c>
      <c r="I19" s="30" t="s">
        <v>521</v>
      </c>
      <c r="J19" s="23"/>
      <c r="K19" s="23"/>
      <c r="L19" s="23"/>
      <c r="M19" s="23"/>
      <c r="N19" s="23"/>
      <c r="O19" s="23"/>
    </row>
    <row r="20" spans="1:15" x14ac:dyDescent="0.25">
      <c r="A20" s="43">
        <v>65</v>
      </c>
      <c r="B20" s="5" t="s">
        <v>360</v>
      </c>
      <c r="C20" s="4" t="s">
        <v>209</v>
      </c>
      <c r="D20" s="4" t="s">
        <v>38</v>
      </c>
      <c r="E20" s="6">
        <v>100001</v>
      </c>
      <c r="F20" s="6">
        <v>1</v>
      </c>
      <c r="G20" s="6">
        <v>100000</v>
      </c>
      <c r="H20" s="6">
        <f>Table1[[#This Row],[Applicants ARPA Funding Request]]</f>
        <v>100000</v>
      </c>
      <c r="I20" s="30" t="s">
        <v>521</v>
      </c>
      <c r="J20" s="23"/>
      <c r="K20" s="23"/>
      <c r="L20" s="23"/>
      <c r="M20" s="23"/>
      <c r="N20" s="23"/>
      <c r="O20" s="23"/>
    </row>
    <row r="21" spans="1:15" x14ac:dyDescent="0.25">
      <c r="A21" s="43">
        <v>65</v>
      </c>
      <c r="B21" s="5" t="s">
        <v>361</v>
      </c>
      <c r="C21" s="4" t="s">
        <v>192</v>
      </c>
      <c r="D21" s="4" t="s">
        <v>21</v>
      </c>
      <c r="E21" s="6">
        <v>50001</v>
      </c>
      <c r="F21" s="6">
        <v>1</v>
      </c>
      <c r="G21" s="6">
        <v>50000</v>
      </c>
      <c r="H21" s="6">
        <f>Table1[[#This Row],[Applicants ARPA Funding Request]]</f>
        <v>50000</v>
      </c>
      <c r="I21" s="30" t="s">
        <v>521</v>
      </c>
      <c r="J21" s="23"/>
      <c r="K21" s="23"/>
      <c r="L21" s="23"/>
      <c r="M21" s="23"/>
      <c r="N21" s="23"/>
      <c r="O21" s="23"/>
    </row>
    <row r="22" spans="1:15" x14ac:dyDescent="0.25">
      <c r="A22" s="43">
        <v>65</v>
      </c>
      <c r="B22" s="5" t="s">
        <v>362</v>
      </c>
      <c r="C22" s="4" t="s">
        <v>182</v>
      </c>
      <c r="D22" s="4" t="s">
        <v>11</v>
      </c>
      <c r="E22" s="6">
        <v>200001</v>
      </c>
      <c r="F22" s="6">
        <v>1</v>
      </c>
      <c r="G22" s="6">
        <v>200000</v>
      </c>
      <c r="H22" s="6">
        <f>Table1[[#This Row],[Applicants ARPA Funding Request]]</f>
        <v>200000</v>
      </c>
      <c r="I22" s="30" t="s">
        <v>521</v>
      </c>
      <c r="J22" s="23"/>
      <c r="K22" s="23"/>
      <c r="L22" s="23"/>
      <c r="M22" s="23"/>
      <c r="N22" s="23"/>
      <c r="O22" s="23"/>
    </row>
    <row r="23" spans="1:15" x14ac:dyDescent="0.25">
      <c r="A23" s="43">
        <v>65</v>
      </c>
      <c r="B23" s="5" t="s">
        <v>363</v>
      </c>
      <c r="C23" s="4" t="s">
        <v>305</v>
      </c>
      <c r="D23" s="4" t="s">
        <v>134</v>
      </c>
      <c r="E23" s="6">
        <v>200001</v>
      </c>
      <c r="F23" s="6">
        <v>1</v>
      </c>
      <c r="G23" s="6">
        <v>200000</v>
      </c>
      <c r="H23" s="6">
        <f>Table1[[#This Row],[Applicants ARPA Funding Request]]</f>
        <v>200000</v>
      </c>
      <c r="I23" s="30" t="s">
        <v>521</v>
      </c>
      <c r="J23" s="23"/>
      <c r="K23" s="23"/>
      <c r="L23" s="23"/>
      <c r="M23" s="23"/>
      <c r="N23" s="23"/>
      <c r="O23" s="23"/>
    </row>
    <row r="24" spans="1:15" x14ac:dyDescent="0.25">
      <c r="A24" s="43">
        <v>65</v>
      </c>
      <c r="B24" s="5" t="s">
        <v>364</v>
      </c>
      <c r="C24" s="4" t="s">
        <v>198</v>
      </c>
      <c r="D24" s="4" t="s">
        <v>27</v>
      </c>
      <c r="E24" s="6">
        <v>253200</v>
      </c>
      <c r="F24" s="6">
        <v>53200</v>
      </c>
      <c r="G24" s="6">
        <v>200000</v>
      </c>
      <c r="H24" s="6">
        <f>Table1[[#This Row],[Applicants ARPA Funding Request]]</f>
        <v>200000</v>
      </c>
      <c r="I24" s="30" t="s">
        <v>521</v>
      </c>
      <c r="J24" s="23"/>
      <c r="K24" s="23"/>
      <c r="L24" s="23"/>
      <c r="M24" s="23"/>
      <c r="N24" s="23"/>
      <c r="O24" s="23"/>
    </row>
    <row r="25" spans="1:15" x14ac:dyDescent="0.25">
      <c r="A25" s="43">
        <v>63</v>
      </c>
      <c r="B25" s="5" t="s">
        <v>365</v>
      </c>
      <c r="C25" s="4" t="s">
        <v>232</v>
      </c>
      <c r="D25" s="4" t="s">
        <v>61</v>
      </c>
      <c r="E25" s="6">
        <v>200000</v>
      </c>
      <c r="F25" s="6">
        <v>22000</v>
      </c>
      <c r="G25" s="6">
        <v>178000</v>
      </c>
      <c r="H25" s="6">
        <f>Table1[[#This Row],[Applicants ARPA Funding Request]]</f>
        <v>178000</v>
      </c>
      <c r="I25" s="30" t="s">
        <v>521</v>
      </c>
      <c r="J25" s="23"/>
      <c r="K25" s="23"/>
      <c r="L25" s="23"/>
      <c r="M25" s="23"/>
      <c r="N25" s="23"/>
      <c r="O25" s="23"/>
    </row>
    <row r="26" spans="1:15" s="3" customFormat="1" x14ac:dyDescent="0.25">
      <c r="A26" s="43">
        <v>62</v>
      </c>
      <c r="B26" s="5" t="s">
        <v>366</v>
      </c>
      <c r="C26" s="4" t="s">
        <v>204</v>
      </c>
      <c r="D26" s="4" t="s">
        <v>33</v>
      </c>
      <c r="E26" s="6">
        <v>200000</v>
      </c>
      <c r="F26" s="6">
        <v>2001</v>
      </c>
      <c r="G26" s="6">
        <v>197999</v>
      </c>
      <c r="H26" s="6">
        <f>Table1[[#This Row],[Applicants ARPA Funding Request]]</f>
        <v>197999</v>
      </c>
      <c r="I26" s="30" t="s">
        <v>521</v>
      </c>
      <c r="J26" s="23"/>
      <c r="K26" s="23"/>
      <c r="L26" s="23"/>
      <c r="M26" s="23"/>
      <c r="N26" s="23"/>
      <c r="O26" s="23"/>
    </row>
    <row r="27" spans="1:15" x14ac:dyDescent="0.25">
      <c r="A27" s="43">
        <v>60</v>
      </c>
      <c r="B27" s="5" t="s">
        <v>367</v>
      </c>
      <c r="C27" s="4" t="s">
        <v>293</v>
      </c>
      <c r="D27" s="4" t="s">
        <v>122</v>
      </c>
      <c r="E27" s="6">
        <v>200000</v>
      </c>
      <c r="F27" s="6">
        <v>1</v>
      </c>
      <c r="G27" s="6">
        <v>199999</v>
      </c>
      <c r="H27" s="6">
        <f>Table1[[#This Row],[Applicants ARPA Funding Request]]</f>
        <v>199999</v>
      </c>
      <c r="I27" s="30" t="s">
        <v>521</v>
      </c>
      <c r="J27" s="23"/>
      <c r="K27" s="23"/>
      <c r="L27" s="23"/>
      <c r="M27" s="23"/>
      <c r="N27" s="23"/>
      <c r="O27" s="23"/>
    </row>
    <row r="28" spans="1:15" x14ac:dyDescent="0.25">
      <c r="A28" s="43">
        <v>60</v>
      </c>
      <c r="B28" s="5" t="s">
        <v>368</v>
      </c>
      <c r="C28" s="4" t="s">
        <v>315</v>
      </c>
      <c r="D28" s="4" t="s">
        <v>144</v>
      </c>
      <c r="E28" s="6">
        <v>125000</v>
      </c>
      <c r="F28" s="6">
        <v>1</v>
      </c>
      <c r="G28" s="6">
        <v>124999</v>
      </c>
      <c r="H28" s="6">
        <f>Table1[[#This Row],[Applicants ARPA Funding Request]]</f>
        <v>124999</v>
      </c>
      <c r="I28" s="30" t="s">
        <v>521</v>
      </c>
      <c r="J28" s="23"/>
      <c r="K28" s="23"/>
      <c r="L28" s="23"/>
      <c r="M28" s="23"/>
      <c r="N28" s="23"/>
      <c r="O28" s="23"/>
    </row>
    <row r="29" spans="1:15" x14ac:dyDescent="0.25">
      <c r="A29" s="43">
        <v>60</v>
      </c>
      <c r="B29" s="5" t="s">
        <v>369</v>
      </c>
      <c r="C29" s="4" t="s">
        <v>317</v>
      </c>
      <c r="D29" s="4" t="s">
        <v>146</v>
      </c>
      <c r="E29" s="6">
        <v>60000</v>
      </c>
      <c r="F29" s="6">
        <v>250</v>
      </c>
      <c r="G29" s="6">
        <v>59750</v>
      </c>
      <c r="H29" s="6">
        <f>Table1[[#This Row],[Applicants ARPA Funding Request]]</f>
        <v>59750</v>
      </c>
      <c r="I29" s="30" t="s">
        <v>521</v>
      </c>
      <c r="J29" s="23"/>
      <c r="K29" s="23"/>
      <c r="L29" s="23"/>
      <c r="M29" s="23"/>
      <c r="N29" s="23"/>
      <c r="O29" s="23"/>
    </row>
    <row r="30" spans="1:15" x14ac:dyDescent="0.25">
      <c r="A30" s="43">
        <v>60</v>
      </c>
      <c r="B30" s="5" t="s">
        <v>370</v>
      </c>
      <c r="C30" s="4" t="s">
        <v>226</v>
      </c>
      <c r="D30" s="4" t="s">
        <v>55</v>
      </c>
      <c r="E30" s="6">
        <v>200000</v>
      </c>
      <c r="F30" s="6">
        <v>1</v>
      </c>
      <c r="G30" s="6">
        <v>199999</v>
      </c>
      <c r="H30" s="6">
        <f>Table1[[#This Row],[Applicants ARPA Funding Request]]</f>
        <v>199999</v>
      </c>
      <c r="I30" s="30" t="s">
        <v>521</v>
      </c>
      <c r="J30" s="23"/>
      <c r="K30" s="23"/>
      <c r="L30" s="23"/>
      <c r="M30" s="23"/>
      <c r="N30" s="23"/>
      <c r="O30" s="23"/>
    </row>
    <row r="31" spans="1:15" x14ac:dyDescent="0.25">
      <c r="A31" s="43">
        <v>60</v>
      </c>
      <c r="B31" s="5" t="s">
        <v>371</v>
      </c>
      <c r="C31" s="4" t="s">
        <v>171</v>
      </c>
      <c r="D31" s="4" t="s">
        <v>0</v>
      </c>
      <c r="E31" s="6">
        <v>10500</v>
      </c>
      <c r="F31" s="6">
        <v>2100</v>
      </c>
      <c r="G31" s="6">
        <v>8400</v>
      </c>
      <c r="H31" s="6">
        <f>Table1[[#This Row],[Applicants ARPA Funding Request]]</f>
        <v>8400</v>
      </c>
      <c r="I31" s="30" t="s">
        <v>521</v>
      </c>
      <c r="J31" s="23"/>
      <c r="K31" s="23"/>
      <c r="L31" s="23"/>
      <c r="M31" s="23"/>
      <c r="N31" s="23"/>
      <c r="O31" s="23"/>
    </row>
    <row r="32" spans="1:15" x14ac:dyDescent="0.25">
      <c r="A32" s="43">
        <v>60</v>
      </c>
      <c r="B32" s="5" t="s">
        <v>372</v>
      </c>
      <c r="C32" s="4" t="s">
        <v>243</v>
      </c>
      <c r="D32" s="4" t="s">
        <v>72</v>
      </c>
      <c r="E32" s="6">
        <v>190000</v>
      </c>
      <c r="F32" s="6">
        <v>40000</v>
      </c>
      <c r="G32" s="6">
        <v>150000</v>
      </c>
      <c r="H32" s="6">
        <f>Table1[[#This Row],[Applicants ARPA Funding Request]]</f>
        <v>150000</v>
      </c>
      <c r="I32" s="30" t="s">
        <v>521</v>
      </c>
      <c r="J32" s="23"/>
      <c r="K32" s="23"/>
      <c r="L32" s="23"/>
      <c r="M32" s="23"/>
      <c r="N32" s="23"/>
      <c r="O32" s="23"/>
    </row>
    <row r="33" spans="1:15" x14ac:dyDescent="0.25">
      <c r="A33" s="43">
        <v>60</v>
      </c>
      <c r="B33" s="5" t="s">
        <v>373</v>
      </c>
      <c r="C33" s="4" t="s">
        <v>288</v>
      </c>
      <c r="D33" s="4" t="s">
        <v>117</v>
      </c>
      <c r="E33" s="6">
        <v>250165</v>
      </c>
      <c r="F33" s="6">
        <v>50322</v>
      </c>
      <c r="G33" s="6">
        <v>199843</v>
      </c>
      <c r="H33" s="6">
        <f>Table1[[#This Row],[Applicants ARPA Funding Request]]</f>
        <v>199843</v>
      </c>
      <c r="I33" s="30" t="s">
        <v>521</v>
      </c>
      <c r="J33" s="23"/>
      <c r="K33" s="23"/>
      <c r="L33" s="23"/>
      <c r="M33" s="23"/>
      <c r="N33" s="23"/>
      <c r="O33" s="23"/>
    </row>
    <row r="34" spans="1:15" x14ac:dyDescent="0.25">
      <c r="A34" s="43">
        <v>60</v>
      </c>
      <c r="B34" s="5" t="s">
        <v>374</v>
      </c>
      <c r="C34" s="4" t="s">
        <v>309</v>
      </c>
      <c r="D34" s="4" t="s">
        <v>138</v>
      </c>
      <c r="E34" s="6">
        <v>200000</v>
      </c>
      <c r="F34" s="6">
        <v>44000</v>
      </c>
      <c r="G34" s="6">
        <v>156000</v>
      </c>
      <c r="H34" s="6">
        <f>Table1[[#This Row],[Applicants ARPA Funding Request]]</f>
        <v>156000</v>
      </c>
      <c r="I34" s="30" t="s">
        <v>521</v>
      </c>
      <c r="J34" s="23"/>
      <c r="K34" s="23"/>
      <c r="L34" s="23"/>
      <c r="M34" s="23"/>
      <c r="N34" s="23"/>
      <c r="O34" s="23"/>
    </row>
    <row r="35" spans="1:15" x14ac:dyDescent="0.25">
      <c r="A35" s="43">
        <v>60</v>
      </c>
      <c r="B35" s="5" t="s">
        <v>375</v>
      </c>
      <c r="C35" s="4" t="s">
        <v>191</v>
      </c>
      <c r="D35" s="4" t="s">
        <v>20</v>
      </c>
      <c r="E35" s="6">
        <v>575000</v>
      </c>
      <c r="F35" s="6">
        <v>375000</v>
      </c>
      <c r="G35" s="6">
        <v>200000</v>
      </c>
      <c r="H35" s="6">
        <f>Table1[[#This Row],[Applicants ARPA Funding Request]]</f>
        <v>200000</v>
      </c>
      <c r="I35" s="30" t="s">
        <v>521</v>
      </c>
      <c r="J35" s="23"/>
      <c r="K35" s="23"/>
      <c r="L35" s="23"/>
      <c r="M35" s="23"/>
      <c r="N35" s="23"/>
      <c r="O35" s="23"/>
    </row>
    <row r="36" spans="1:15" x14ac:dyDescent="0.25">
      <c r="A36" s="43">
        <v>60</v>
      </c>
      <c r="B36" s="5" t="s">
        <v>376</v>
      </c>
      <c r="C36" s="4" t="s">
        <v>335</v>
      </c>
      <c r="D36" s="4" t="s">
        <v>164</v>
      </c>
      <c r="E36" s="6">
        <v>200000</v>
      </c>
      <c r="F36" s="6">
        <v>40000</v>
      </c>
      <c r="G36" s="6">
        <v>160000</v>
      </c>
      <c r="H36" s="6">
        <f>Table1[[#This Row],[Applicants ARPA Funding Request]]</f>
        <v>160000</v>
      </c>
      <c r="I36" s="30" t="s">
        <v>521</v>
      </c>
      <c r="J36" s="23"/>
      <c r="K36" s="23"/>
      <c r="L36" s="23"/>
      <c r="M36" s="23"/>
      <c r="N36" s="23"/>
      <c r="O36" s="23"/>
    </row>
    <row r="37" spans="1:15" x14ac:dyDescent="0.25">
      <c r="A37" s="43">
        <v>58</v>
      </c>
      <c r="B37" s="5" t="s">
        <v>377</v>
      </c>
      <c r="C37" s="4" t="s">
        <v>235</v>
      </c>
      <c r="D37" s="4" t="s">
        <v>64</v>
      </c>
      <c r="E37" s="6">
        <v>54059</v>
      </c>
      <c r="F37" s="6">
        <v>5000</v>
      </c>
      <c r="G37" s="6">
        <v>49059</v>
      </c>
      <c r="H37" s="6">
        <f>Table1[[#This Row],[Applicants ARPA Funding Request]]</f>
        <v>49059</v>
      </c>
      <c r="I37" s="30" t="s">
        <v>521</v>
      </c>
      <c r="J37" s="23"/>
      <c r="K37" s="23"/>
      <c r="L37" s="23"/>
      <c r="M37" s="23"/>
      <c r="N37" s="23"/>
      <c r="O37" s="23"/>
    </row>
    <row r="38" spans="1:15" x14ac:dyDescent="0.25">
      <c r="A38" s="43">
        <v>57</v>
      </c>
      <c r="B38" s="5" t="s">
        <v>378</v>
      </c>
      <c r="C38" s="4" t="s">
        <v>176</v>
      </c>
      <c r="D38" s="4" t="s">
        <v>5</v>
      </c>
      <c r="E38" s="6">
        <v>200000</v>
      </c>
      <c r="F38" s="6">
        <v>2001</v>
      </c>
      <c r="G38" s="6">
        <v>197999</v>
      </c>
      <c r="H38" s="6">
        <f>Table1[[#This Row],[Applicants ARPA Funding Request]]</f>
        <v>197999</v>
      </c>
      <c r="I38" s="30" t="s">
        <v>521</v>
      </c>
      <c r="J38" s="23"/>
      <c r="K38" s="23"/>
      <c r="L38" s="23"/>
      <c r="M38" s="23"/>
      <c r="N38" s="23"/>
      <c r="O38" s="23"/>
    </row>
    <row r="39" spans="1:15" x14ac:dyDescent="0.25">
      <c r="A39" s="43">
        <v>57</v>
      </c>
      <c r="B39" s="5" t="s">
        <v>379</v>
      </c>
      <c r="C39" s="4" t="s">
        <v>186</v>
      </c>
      <c r="D39" s="4" t="s">
        <v>15</v>
      </c>
      <c r="E39" s="6">
        <v>200001</v>
      </c>
      <c r="F39" s="6">
        <v>2001</v>
      </c>
      <c r="G39" s="6">
        <v>198000</v>
      </c>
      <c r="H39" s="6">
        <f>Table1[[#This Row],[Applicants ARPA Funding Request]]</f>
        <v>198000</v>
      </c>
      <c r="I39" s="30" t="s">
        <v>521</v>
      </c>
      <c r="J39" s="23"/>
      <c r="K39" s="23"/>
      <c r="L39" s="23"/>
      <c r="M39" s="23"/>
      <c r="N39" s="23"/>
      <c r="O39" s="23"/>
    </row>
    <row r="40" spans="1:15" x14ac:dyDescent="0.25">
      <c r="A40" s="43">
        <v>57</v>
      </c>
      <c r="B40" s="5" t="s">
        <v>380</v>
      </c>
      <c r="C40" s="4" t="s">
        <v>250</v>
      </c>
      <c r="D40" s="4" t="s">
        <v>79</v>
      </c>
      <c r="E40" s="6">
        <v>53024</v>
      </c>
      <c r="F40" s="6">
        <v>795.36</v>
      </c>
      <c r="G40" s="6">
        <v>52228.639999999999</v>
      </c>
      <c r="H40" s="6">
        <f>Table1[[#This Row],[Applicants ARPA Funding Request]]</f>
        <v>52228.639999999999</v>
      </c>
      <c r="I40" s="30" t="s">
        <v>521</v>
      </c>
      <c r="J40" s="23"/>
      <c r="K40" s="23"/>
      <c r="L40" s="23"/>
      <c r="M40" s="23"/>
      <c r="N40" s="23"/>
      <c r="O40" s="23"/>
    </row>
    <row r="41" spans="1:15" x14ac:dyDescent="0.25">
      <c r="A41" s="43">
        <v>57</v>
      </c>
      <c r="B41" s="5" t="s">
        <v>381</v>
      </c>
      <c r="C41" s="4" t="s">
        <v>242</v>
      </c>
      <c r="D41" s="4" t="s">
        <v>71</v>
      </c>
      <c r="E41" s="6">
        <v>375000</v>
      </c>
      <c r="F41" s="6">
        <v>2200</v>
      </c>
      <c r="G41" s="6">
        <v>200000</v>
      </c>
      <c r="H41" s="6">
        <f>Table1[[#This Row],[Applicants ARPA Funding Request]]</f>
        <v>200000</v>
      </c>
      <c r="I41" s="30" t="s">
        <v>521</v>
      </c>
      <c r="J41" s="23"/>
      <c r="K41" s="23"/>
      <c r="L41" s="23"/>
      <c r="M41" s="23"/>
      <c r="N41" s="23"/>
      <c r="O41" s="23"/>
    </row>
    <row r="42" spans="1:15" x14ac:dyDescent="0.25">
      <c r="A42" s="43">
        <v>57</v>
      </c>
      <c r="B42" s="5" t="s">
        <v>382</v>
      </c>
      <c r="C42" s="4" t="s">
        <v>286</v>
      </c>
      <c r="D42" s="4" t="s">
        <v>115</v>
      </c>
      <c r="E42" s="6">
        <v>100000</v>
      </c>
      <c r="F42" s="6">
        <v>2100</v>
      </c>
      <c r="G42" s="6">
        <v>97900</v>
      </c>
      <c r="H42" s="6">
        <f>Table1[[#This Row],[Applicants ARPA Funding Request]]</f>
        <v>97900</v>
      </c>
      <c r="I42" s="30" t="s">
        <v>521</v>
      </c>
      <c r="J42" s="23"/>
      <c r="K42" s="23"/>
      <c r="L42" s="23"/>
      <c r="M42" s="23"/>
      <c r="N42" s="23"/>
      <c r="O42" s="23"/>
    </row>
    <row r="43" spans="1:15" x14ac:dyDescent="0.25">
      <c r="A43" s="43">
        <v>55</v>
      </c>
      <c r="B43" s="5" t="s">
        <v>383</v>
      </c>
      <c r="C43" s="4" t="s">
        <v>220</v>
      </c>
      <c r="D43" s="4" t="s">
        <v>49</v>
      </c>
      <c r="E43" s="6">
        <v>55550</v>
      </c>
      <c r="F43" s="6">
        <v>550</v>
      </c>
      <c r="G43" s="6">
        <v>55000</v>
      </c>
      <c r="H43" s="6">
        <f>Table1[[#This Row],[Applicants ARPA Funding Request]]</f>
        <v>55000</v>
      </c>
      <c r="I43" s="30" t="s">
        <v>521</v>
      </c>
      <c r="J43" s="23"/>
      <c r="K43" s="23"/>
      <c r="L43" s="23"/>
      <c r="M43" s="23"/>
      <c r="N43" s="23"/>
      <c r="O43" s="23"/>
    </row>
    <row r="44" spans="1:15" x14ac:dyDescent="0.25">
      <c r="A44" s="43">
        <v>55</v>
      </c>
      <c r="B44" s="5" t="s">
        <v>384</v>
      </c>
      <c r="C44" s="4" t="s">
        <v>222</v>
      </c>
      <c r="D44" s="4" t="s">
        <v>51</v>
      </c>
      <c r="E44" s="6">
        <v>200001</v>
      </c>
      <c r="F44" s="6">
        <v>1</v>
      </c>
      <c r="G44" s="6">
        <v>200000</v>
      </c>
      <c r="H44" s="6">
        <f>Table1[[#This Row],[Applicants ARPA Funding Request]]</f>
        <v>200000</v>
      </c>
      <c r="I44" s="30" t="s">
        <v>521</v>
      </c>
      <c r="J44" s="23"/>
      <c r="K44" s="23"/>
      <c r="L44" s="23"/>
      <c r="M44" s="23"/>
      <c r="N44" s="23"/>
      <c r="O44" s="23"/>
    </row>
    <row r="45" spans="1:15" x14ac:dyDescent="0.25">
      <c r="A45" s="43">
        <v>55</v>
      </c>
      <c r="B45" s="5" t="s">
        <v>385</v>
      </c>
      <c r="C45" s="4" t="s">
        <v>297</v>
      </c>
      <c r="D45" s="4" t="s">
        <v>126</v>
      </c>
      <c r="E45" s="6">
        <v>58500</v>
      </c>
      <c r="F45" s="6">
        <v>500</v>
      </c>
      <c r="G45" s="6">
        <v>58000</v>
      </c>
      <c r="H45" s="6">
        <f>Table1[[#This Row],[Applicants ARPA Funding Request]]</f>
        <v>58000</v>
      </c>
      <c r="I45" s="30" t="s">
        <v>521</v>
      </c>
      <c r="J45" s="23"/>
      <c r="K45" s="23"/>
      <c r="L45" s="23"/>
      <c r="M45" s="23"/>
      <c r="N45" s="23"/>
      <c r="O45" s="23"/>
    </row>
    <row r="46" spans="1:15" x14ac:dyDescent="0.25">
      <c r="A46" s="43">
        <v>55</v>
      </c>
      <c r="B46" s="5" t="s">
        <v>386</v>
      </c>
      <c r="C46" s="4" t="s">
        <v>225</v>
      </c>
      <c r="D46" s="4" t="s">
        <v>54</v>
      </c>
      <c r="E46" s="6">
        <v>255114</v>
      </c>
      <c r="F46" s="6">
        <v>55114</v>
      </c>
      <c r="G46" s="6">
        <v>200000</v>
      </c>
      <c r="H46" s="6">
        <f>Table1[[#This Row],[Applicants ARPA Funding Request]]</f>
        <v>200000</v>
      </c>
      <c r="I46" s="30" t="s">
        <v>521</v>
      </c>
      <c r="J46" s="23"/>
      <c r="K46" s="23"/>
      <c r="L46" s="23"/>
      <c r="M46" s="23"/>
      <c r="N46" s="23"/>
      <c r="O46" s="23"/>
    </row>
    <row r="47" spans="1:15" x14ac:dyDescent="0.25">
      <c r="A47" s="43">
        <v>55</v>
      </c>
      <c r="B47" s="5" t="s">
        <v>387</v>
      </c>
      <c r="C47" s="4" t="s">
        <v>253</v>
      </c>
      <c r="D47" s="4" t="s">
        <v>82</v>
      </c>
      <c r="E47" s="6">
        <v>335000</v>
      </c>
      <c r="F47" s="6">
        <v>40200</v>
      </c>
      <c r="G47" s="6">
        <v>200000</v>
      </c>
      <c r="H47" s="6">
        <f>Table1[[#This Row],[Applicants ARPA Funding Request]]</f>
        <v>200000</v>
      </c>
      <c r="I47" s="30" t="s">
        <v>521</v>
      </c>
      <c r="J47" s="23"/>
      <c r="K47" s="23"/>
      <c r="L47" s="23"/>
      <c r="M47" s="23"/>
      <c r="N47" s="23"/>
      <c r="O47" s="23"/>
    </row>
    <row r="48" spans="1:15" x14ac:dyDescent="0.25">
      <c r="A48" s="43">
        <v>55</v>
      </c>
      <c r="B48" s="5" t="s">
        <v>388</v>
      </c>
      <c r="C48" s="4" t="s">
        <v>316</v>
      </c>
      <c r="D48" s="4" t="s">
        <v>145</v>
      </c>
      <c r="E48" s="6">
        <v>255000</v>
      </c>
      <c r="F48" s="6">
        <v>55000</v>
      </c>
      <c r="G48" s="6">
        <v>200000</v>
      </c>
      <c r="H48" s="6">
        <f>Table1[[#This Row],[Applicants ARPA Funding Request]]</f>
        <v>200000</v>
      </c>
      <c r="I48" s="30" t="s">
        <v>521</v>
      </c>
      <c r="J48" s="23"/>
      <c r="K48" s="23"/>
      <c r="L48" s="23"/>
      <c r="M48" s="23"/>
      <c r="N48" s="23"/>
      <c r="O48" s="23"/>
    </row>
    <row r="49" spans="1:15" x14ac:dyDescent="0.25">
      <c r="A49" s="43">
        <v>55</v>
      </c>
      <c r="B49" s="5" t="s">
        <v>389</v>
      </c>
      <c r="C49" s="4" t="s">
        <v>331</v>
      </c>
      <c r="D49" s="4" t="s">
        <v>160</v>
      </c>
      <c r="E49" s="6">
        <v>100000</v>
      </c>
      <c r="F49" s="6">
        <v>20000</v>
      </c>
      <c r="G49" s="6">
        <v>80000</v>
      </c>
      <c r="H49" s="6">
        <f>Table1[[#This Row],[Applicants ARPA Funding Request]]</f>
        <v>80000</v>
      </c>
      <c r="I49" s="30" t="s">
        <v>521</v>
      </c>
      <c r="J49" s="23"/>
      <c r="K49" s="23"/>
      <c r="L49" s="23"/>
      <c r="M49" s="23"/>
      <c r="N49" s="23"/>
      <c r="O49" s="23"/>
    </row>
    <row r="50" spans="1:15" x14ac:dyDescent="0.25">
      <c r="A50" s="43">
        <v>53</v>
      </c>
      <c r="B50" s="5" t="s">
        <v>390</v>
      </c>
      <c r="C50" s="4" t="s">
        <v>240</v>
      </c>
      <c r="D50" s="4" t="s">
        <v>69</v>
      </c>
      <c r="E50" s="6">
        <v>220375</v>
      </c>
      <c r="F50" s="6">
        <v>25000</v>
      </c>
      <c r="G50" s="6">
        <v>195375</v>
      </c>
      <c r="H50" s="6">
        <f>Table1[[#This Row],[Applicants ARPA Funding Request]]</f>
        <v>195375</v>
      </c>
      <c r="I50" s="30" t="s">
        <v>521</v>
      </c>
      <c r="J50" s="23"/>
      <c r="K50" s="23"/>
      <c r="L50" s="23"/>
      <c r="M50" s="23"/>
      <c r="N50" s="23"/>
      <c r="O50" s="23"/>
    </row>
    <row r="51" spans="1:15" x14ac:dyDescent="0.25">
      <c r="A51" s="43">
        <v>53</v>
      </c>
      <c r="B51" s="5" t="s">
        <v>391</v>
      </c>
      <c r="C51" s="4" t="s">
        <v>328</v>
      </c>
      <c r="D51" s="4" t="s">
        <v>157</v>
      </c>
      <c r="E51" s="6">
        <v>150900</v>
      </c>
      <c r="F51" s="6">
        <v>20000</v>
      </c>
      <c r="G51" s="6">
        <v>130900</v>
      </c>
      <c r="H51" s="6">
        <f>Table1[[#This Row],[Applicants ARPA Funding Request]]</f>
        <v>130900</v>
      </c>
      <c r="I51" s="30" t="s">
        <v>521</v>
      </c>
      <c r="J51" s="23"/>
      <c r="K51" s="23"/>
      <c r="L51" s="23"/>
      <c r="M51" s="23"/>
      <c r="N51" s="23"/>
      <c r="O51" s="23"/>
    </row>
    <row r="52" spans="1:15" x14ac:dyDescent="0.25">
      <c r="A52" s="43">
        <v>52</v>
      </c>
      <c r="B52" s="5" t="s">
        <v>392</v>
      </c>
      <c r="C52" s="4" t="s">
        <v>174</v>
      </c>
      <c r="D52" s="4" t="s">
        <v>3</v>
      </c>
      <c r="E52" s="6">
        <v>202200</v>
      </c>
      <c r="F52" s="6">
        <v>2200</v>
      </c>
      <c r="G52" s="6">
        <v>200000</v>
      </c>
      <c r="H52" s="6">
        <f>Table1[[#This Row],[Applicants ARPA Funding Request]]</f>
        <v>200000</v>
      </c>
      <c r="I52" s="30" t="s">
        <v>521</v>
      </c>
      <c r="J52" s="23"/>
      <c r="K52" s="23"/>
      <c r="L52" s="23"/>
      <c r="M52" s="23"/>
      <c r="N52" s="23"/>
      <c r="O52" s="23"/>
    </row>
    <row r="53" spans="1:15" x14ac:dyDescent="0.25">
      <c r="A53" s="43">
        <v>52</v>
      </c>
      <c r="B53" s="5" t="s">
        <v>393</v>
      </c>
      <c r="C53" s="4" t="s">
        <v>181</v>
      </c>
      <c r="D53" s="4" t="s">
        <v>10</v>
      </c>
      <c r="E53" s="6">
        <v>202001</v>
      </c>
      <c r="F53" s="6">
        <v>2001</v>
      </c>
      <c r="G53" s="6">
        <v>200000</v>
      </c>
      <c r="H53" s="6">
        <f>Table1[[#This Row],[Applicants ARPA Funding Request]]</f>
        <v>200000</v>
      </c>
      <c r="I53" s="30" t="s">
        <v>521</v>
      </c>
      <c r="J53" s="23"/>
      <c r="K53" s="23"/>
      <c r="L53" s="23"/>
      <c r="M53" s="23"/>
      <c r="N53" s="23"/>
      <c r="O53" s="23"/>
    </row>
    <row r="54" spans="1:15" x14ac:dyDescent="0.25">
      <c r="A54" s="43">
        <v>52</v>
      </c>
      <c r="B54" s="5" t="s">
        <v>394</v>
      </c>
      <c r="C54" s="4" t="s">
        <v>244</v>
      </c>
      <c r="D54" s="4" t="s">
        <v>73</v>
      </c>
      <c r="E54" s="6">
        <v>140000</v>
      </c>
      <c r="F54" s="6">
        <v>2000</v>
      </c>
      <c r="G54" s="6">
        <v>138000</v>
      </c>
      <c r="H54" s="6">
        <f>Table1[[#This Row],[Applicants ARPA Funding Request]]</f>
        <v>138000</v>
      </c>
      <c r="I54" s="30" t="s">
        <v>521</v>
      </c>
      <c r="J54" s="23"/>
      <c r="K54" s="23"/>
      <c r="L54" s="23"/>
      <c r="M54" s="23"/>
      <c r="N54" s="23"/>
      <c r="O54" s="23"/>
    </row>
    <row r="55" spans="1:15" x14ac:dyDescent="0.25">
      <c r="A55" s="43">
        <v>52</v>
      </c>
      <c r="B55" s="5" t="s">
        <v>395</v>
      </c>
      <c r="C55" s="4" t="s">
        <v>215</v>
      </c>
      <c r="D55" s="4" t="s">
        <v>44</v>
      </c>
      <c r="E55" s="6">
        <v>81000</v>
      </c>
      <c r="F55" s="6">
        <v>1000</v>
      </c>
      <c r="G55" s="6">
        <v>80000</v>
      </c>
      <c r="H55" s="6">
        <f>Table1[[#This Row],[Applicants ARPA Funding Request]]</f>
        <v>80000</v>
      </c>
      <c r="I55" s="30" t="s">
        <v>521</v>
      </c>
      <c r="J55" s="23"/>
      <c r="K55" s="23"/>
      <c r="L55" s="23"/>
      <c r="M55" s="23"/>
      <c r="N55" s="23"/>
      <c r="O55" s="23"/>
    </row>
    <row r="56" spans="1:15" x14ac:dyDescent="0.25">
      <c r="A56" s="43">
        <v>52</v>
      </c>
      <c r="B56" s="5" t="s">
        <v>396</v>
      </c>
      <c r="C56" s="4" t="s">
        <v>236</v>
      </c>
      <c r="D56" s="4" t="s">
        <v>65</v>
      </c>
      <c r="E56" s="6">
        <v>202020</v>
      </c>
      <c r="F56" s="6">
        <v>2020</v>
      </c>
      <c r="G56" s="6">
        <v>200000</v>
      </c>
      <c r="H56" s="6">
        <f>Table1[[#This Row],[Applicants ARPA Funding Request]]</f>
        <v>200000</v>
      </c>
      <c r="I56" s="30" t="s">
        <v>521</v>
      </c>
      <c r="J56" s="23"/>
      <c r="K56" s="23"/>
      <c r="L56" s="23"/>
      <c r="M56" s="23"/>
      <c r="N56" s="23"/>
      <c r="O56" s="23"/>
    </row>
    <row r="57" spans="1:15" x14ac:dyDescent="0.25">
      <c r="A57" s="43">
        <v>52</v>
      </c>
      <c r="B57" s="5" t="s">
        <v>397</v>
      </c>
      <c r="C57" s="4" t="s">
        <v>322</v>
      </c>
      <c r="D57" s="4" t="s">
        <v>151</v>
      </c>
      <c r="E57" s="6">
        <v>120000</v>
      </c>
      <c r="F57" s="6">
        <v>2000</v>
      </c>
      <c r="G57" s="6">
        <v>118000</v>
      </c>
      <c r="H57" s="6">
        <f>Table1[[#This Row],[Applicants ARPA Funding Request]]</f>
        <v>118000</v>
      </c>
      <c r="I57" s="30" t="s">
        <v>521</v>
      </c>
      <c r="J57" s="23"/>
      <c r="K57" s="23"/>
      <c r="L57" s="23"/>
      <c r="M57" s="23"/>
      <c r="N57" s="23"/>
      <c r="O57" s="23"/>
    </row>
    <row r="58" spans="1:15" x14ac:dyDescent="0.25">
      <c r="A58" s="43">
        <v>52</v>
      </c>
      <c r="B58" s="5" t="s">
        <v>398</v>
      </c>
      <c r="C58" s="4" t="s">
        <v>272</v>
      </c>
      <c r="D58" s="4" t="s">
        <v>101</v>
      </c>
      <c r="E58" s="6">
        <v>140000</v>
      </c>
      <c r="F58" s="6">
        <v>1400</v>
      </c>
      <c r="G58" s="6">
        <v>138600</v>
      </c>
      <c r="H58" s="6">
        <f>Table1[[#This Row],[Applicants ARPA Funding Request]]</f>
        <v>138600</v>
      </c>
      <c r="I58" s="30" t="s">
        <v>521</v>
      </c>
      <c r="J58" s="23"/>
      <c r="K58" s="23"/>
      <c r="L58" s="23"/>
      <c r="M58" s="23"/>
      <c r="N58" s="23"/>
      <c r="O58" s="23"/>
    </row>
    <row r="59" spans="1:15" x14ac:dyDescent="0.25">
      <c r="A59" s="43">
        <v>52</v>
      </c>
      <c r="B59" s="5" t="s">
        <v>399</v>
      </c>
      <c r="C59" s="4" t="s">
        <v>274</v>
      </c>
      <c r="D59" s="4" t="s">
        <v>103</v>
      </c>
      <c r="E59" s="6">
        <v>170000</v>
      </c>
      <c r="F59" s="6">
        <v>1717</v>
      </c>
      <c r="G59" s="6">
        <v>168283</v>
      </c>
      <c r="H59" s="6">
        <f>Table1[[#This Row],[Applicants ARPA Funding Request]]</f>
        <v>168283</v>
      </c>
      <c r="I59" s="30" t="s">
        <v>521</v>
      </c>
      <c r="J59" s="23"/>
      <c r="K59" s="23"/>
      <c r="L59" s="23"/>
      <c r="M59" s="23"/>
      <c r="N59" s="23"/>
      <c r="O59" s="23"/>
    </row>
    <row r="60" spans="1:15" x14ac:dyDescent="0.25">
      <c r="A60" s="43">
        <v>50</v>
      </c>
      <c r="B60" s="5" t="s">
        <v>400</v>
      </c>
      <c r="C60" s="4" t="s">
        <v>256</v>
      </c>
      <c r="D60" s="4" t="s">
        <v>85</v>
      </c>
      <c r="E60" s="6">
        <v>105000</v>
      </c>
      <c r="F60" s="6">
        <v>1</v>
      </c>
      <c r="G60" s="6">
        <v>104999</v>
      </c>
      <c r="H60" s="6">
        <f>Table1[[#This Row],[Applicants ARPA Funding Request]]</f>
        <v>104999</v>
      </c>
      <c r="I60" s="30" t="s">
        <v>521</v>
      </c>
      <c r="J60" s="23"/>
      <c r="K60" s="23"/>
      <c r="L60" s="23"/>
      <c r="M60" s="23"/>
      <c r="N60" s="23"/>
      <c r="O60" s="23"/>
    </row>
    <row r="61" spans="1:15" x14ac:dyDescent="0.25">
      <c r="A61" s="43">
        <v>50</v>
      </c>
      <c r="B61" s="5" t="s">
        <v>401</v>
      </c>
      <c r="C61" s="4" t="s">
        <v>312</v>
      </c>
      <c r="D61" s="4" t="s">
        <v>141</v>
      </c>
      <c r="E61" s="6">
        <v>105000</v>
      </c>
      <c r="F61" s="6">
        <v>1</v>
      </c>
      <c r="G61" s="6">
        <v>104999</v>
      </c>
      <c r="H61" s="6">
        <f>Table1[[#This Row],[Applicants ARPA Funding Request]]</f>
        <v>104999</v>
      </c>
      <c r="I61" s="30" t="s">
        <v>521</v>
      </c>
      <c r="J61" s="23"/>
      <c r="K61" s="23"/>
      <c r="L61" s="23"/>
      <c r="M61" s="23"/>
      <c r="N61" s="23"/>
      <c r="O61" s="23"/>
    </row>
    <row r="62" spans="1:15" x14ac:dyDescent="0.25">
      <c r="A62" s="43">
        <v>50</v>
      </c>
      <c r="B62" s="5" t="s">
        <v>402</v>
      </c>
      <c r="C62" s="4" t="s">
        <v>313</v>
      </c>
      <c r="D62" s="4" t="s">
        <v>142</v>
      </c>
      <c r="E62" s="6">
        <v>175000</v>
      </c>
      <c r="F62" s="6">
        <v>1</v>
      </c>
      <c r="G62" s="6">
        <v>174999</v>
      </c>
      <c r="H62" s="6">
        <f>Table1[[#This Row],[Applicants ARPA Funding Request]]</f>
        <v>174999</v>
      </c>
      <c r="I62" s="30" t="s">
        <v>521</v>
      </c>
      <c r="J62" s="23"/>
      <c r="K62" s="23"/>
      <c r="L62" s="23"/>
      <c r="M62" s="23"/>
      <c r="N62" s="23"/>
      <c r="O62" s="23"/>
    </row>
    <row r="63" spans="1:15" x14ac:dyDescent="0.25">
      <c r="A63" s="43">
        <v>50</v>
      </c>
      <c r="B63" s="5" t="s">
        <v>403</v>
      </c>
      <c r="C63" s="4" t="s">
        <v>327</v>
      </c>
      <c r="D63" s="4" t="s">
        <v>156</v>
      </c>
      <c r="E63" s="6">
        <v>200001</v>
      </c>
      <c r="F63" s="6">
        <v>1</v>
      </c>
      <c r="G63" s="6">
        <v>200000</v>
      </c>
      <c r="H63" s="6">
        <f>Table1[[#This Row],[Applicants ARPA Funding Request]]</f>
        <v>200000</v>
      </c>
      <c r="I63" s="30" t="s">
        <v>521</v>
      </c>
      <c r="J63" s="23"/>
      <c r="K63" s="23"/>
      <c r="L63" s="23"/>
      <c r="M63" s="23"/>
      <c r="N63" s="23"/>
      <c r="O63" s="23"/>
    </row>
    <row r="64" spans="1:15" x14ac:dyDescent="0.25">
      <c r="A64" s="43">
        <v>50</v>
      </c>
      <c r="B64" s="5" t="s">
        <v>404</v>
      </c>
      <c r="C64" s="4" t="s">
        <v>268</v>
      </c>
      <c r="D64" s="4" t="s">
        <v>97</v>
      </c>
      <c r="E64" s="6">
        <v>145847.85999999999</v>
      </c>
      <c r="F64" s="6">
        <v>29170</v>
      </c>
      <c r="G64" s="6">
        <v>116677.86</v>
      </c>
      <c r="H64" s="6">
        <f>Table1[[#This Row],[Applicants ARPA Funding Request]]</f>
        <v>116677.86</v>
      </c>
      <c r="I64" s="30" t="s">
        <v>521</v>
      </c>
      <c r="J64" s="23"/>
      <c r="K64" s="23"/>
      <c r="L64" s="23"/>
      <c r="M64" s="23"/>
      <c r="N64" s="23"/>
      <c r="O64" s="23"/>
    </row>
    <row r="65" spans="1:15" x14ac:dyDescent="0.25">
      <c r="A65" s="43">
        <v>50</v>
      </c>
      <c r="B65" s="5" t="s">
        <v>405</v>
      </c>
      <c r="C65" s="4" t="s">
        <v>183</v>
      </c>
      <c r="D65" s="4" t="s">
        <v>12</v>
      </c>
      <c r="E65" s="6">
        <v>200000</v>
      </c>
      <c r="F65" s="6">
        <v>42000</v>
      </c>
      <c r="G65" s="6">
        <v>158000</v>
      </c>
      <c r="H65" s="6">
        <f>Table1[[#This Row],[Applicants ARPA Funding Request]]</f>
        <v>158000</v>
      </c>
      <c r="I65" s="30" t="s">
        <v>521</v>
      </c>
      <c r="J65" s="23"/>
      <c r="K65" s="23"/>
      <c r="L65" s="23"/>
      <c r="M65" s="23"/>
      <c r="N65" s="23"/>
      <c r="O65" s="23"/>
    </row>
    <row r="66" spans="1:15" x14ac:dyDescent="0.25">
      <c r="A66" s="43">
        <v>50</v>
      </c>
      <c r="B66" s="5" t="s">
        <v>406</v>
      </c>
      <c r="C66" s="4" t="s">
        <v>307</v>
      </c>
      <c r="D66" s="4" t="s">
        <v>136</v>
      </c>
      <c r="E66" s="6">
        <v>50000</v>
      </c>
      <c r="F66" s="6">
        <v>25000</v>
      </c>
      <c r="G66" s="6">
        <v>25000</v>
      </c>
      <c r="H66" s="6">
        <f>Table1[[#This Row],[Applicants ARPA Funding Request]]</f>
        <v>25000</v>
      </c>
      <c r="I66" s="30" t="s">
        <v>521</v>
      </c>
      <c r="J66" s="23"/>
      <c r="K66" s="23"/>
      <c r="L66" s="23"/>
      <c r="M66" s="23"/>
      <c r="N66" s="23"/>
      <c r="O66" s="23"/>
    </row>
    <row r="67" spans="1:15" x14ac:dyDescent="0.25">
      <c r="A67" s="43">
        <v>48</v>
      </c>
      <c r="B67" s="5" t="s">
        <v>407</v>
      </c>
      <c r="C67" s="4" t="s">
        <v>303</v>
      </c>
      <c r="D67" s="4" t="s">
        <v>132</v>
      </c>
      <c r="E67" s="6">
        <v>45000</v>
      </c>
      <c r="F67" s="6">
        <v>5000</v>
      </c>
      <c r="G67" s="6">
        <v>40000</v>
      </c>
      <c r="H67" s="6">
        <f>Table1[[#This Row],[Applicants ARPA Funding Request]]</f>
        <v>40000</v>
      </c>
      <c r="I67" s="30" t="s">
        <v>521</v>
      </c>
      <c r="J67" s="23"/>
      <c r="K67" s="23"/>
      <c r="L67" s="23"/>
      <c r="M67" s="23"/>
      <c r="N67" s="23"/>
      <c r="O67" s="23"/>
    </row>
    <row r="68" spans="1:15" x14ac:dyDescent="0.25">
      <c r="A68" s="43">
        <v>47</v>
      </c>
      <c r="B68" s="5" t="s">
        <v>408</v>
      </c>
      <c r="C68" s="4" t="s">
        <v>189</v>
      </c>
      <c r="D68" s="4" t="s">
        <v>18</v>
      </c>
      <c r="E68" s="6">
        <v>170500</v>
      </c>
      <c r="F68" s="6">
        <v>5000</v>
      </c>
      <c r="G68" s="6">
        <v>165500</v>
      </c>
      <c r="H68" s="6">
        <f>Table1[[#This Row],[Applicants ARPA Funding Request]]</f>
        <v>165500</v>
      </c>
      <c r="I68" s="30" t="s">
        <v>521</v>
      </c>
      <c r="J68" s="23"/>
      <c r="K68" s="23"/>
      <c r="L68" s="23"/>
      <c r="M68" s="23"/>
      <c r="N68" s="23"/>
      <c r="O68" s="23"/>
    </row>
    <row r="69" spans="1:15" x14ac:dyDescent="0.25">
      <c r="A69" s="43">
        <v>47</v>
      </c>
      <c r="B69" s="5" t="s">
        <v>409</v>
      </c>
      <c r="C69" s="4" t="s">
        <v>190</v>
      </c>
      <c r="D69" s="4" t="s">
        <v>19</v>
      </c>
      <c r="E69" s="6">
        <v>200000</v>
      </c>
      <c r="F69" s="6">
        <v>4000</v>
      </c>
      <c r="G69" s="6">
        <v>196000</v>
      </c>
      <c r="H69" s="6">
        <f>Table1[[#This Row],[Applicants ARPA Funding Request]]</f>
        <v>196000</v>
      </c>
      <c r="I69" s="30" t="s">
        <v>521</v>
      </c>
      <c r="J69" s="23"/>
      <c r="K69" s="23"/>
      <c r="L69" s="23"/>
      <c r="M69" s="23"/>
      <c r="N69" s="23"/>
      <c r="O69" s="23"/>
    </row>
    <row r="70" spans="1:15" x14ac:dyDescent="0.25">
      <c r="A70" s="43">
        <v>47</v>
      </c>
      <c r="B70" s="5" t="s">
        <v>410</v>
      </c>
      <c r="C70" s="4" t="s">
        <v>229</v>
      </c>
      <c r="D70" s="4" t="s">
        <v>58</v>
      </c>
      <c r="E70" s="6">
        <v>125000</v>
      </c>
      <c r="F70" s="6">
        <v>2600</v>
      </c>
      <c r="G70" s="6">
        <v>122400</v>
      </c>
      <c r="H70" s="6">
        <f>Table1[[#This Row],[Applicants ARPA Funding Request]]</f>
        <v>122400</v>
      </c>
      <c r="I70" s="30" t="s">
        <v>521</v>
      </c>
      <c r="J70" s="23"/>
      <c r="K70" s="23"/>
      <c r="L70" s="23"/>
      <c r="M70" s="23"/>
      <c r="N70" s="23"/>
      <c r="O70" s="23"/>
    </row>
    <row r="71" spans="1:15" x14ac:dyDescent="0.25">
      <c r="A71" s="43">
        <v>47</v>
      </c>
      <c r="B71" s="5" t="s">
        <v>411</v>
      </c>
      <c r="C71" s="4" t="s">
        <v>206</v>
      </c>
      <c r="D71" s="4" t="s">
        <v>35</v>
      </c>
      <c r="E71" s="6">
        <v>202001</v>
      </c>
      <c r="F71" s="6">
        <v>2001</v>
      </c>
      <c r="G71" s="6">
        <v>200000</v>
      </c>
      <c r="H71" s="6">
        <f>Table1[[#This Row],[Applicants ARPA Funding Request]]</f>
        <v>200000</v>
      </c>
      <c r="I71" s="30" t="s">
        <v>521</v>
      </c>
      <c r="J71" s="23"/>
      <c r="K71" s="23"/>
      <c r="L71" s="23"/>
      <c r="M71" s="23"/>
      <c r="N71" s="23"/>
      <c r="O71" s="23"/>
    </row>
    <row r="72" spans="1:15" x14ac:dyDescent="0.25">
      <c r="A72" s="43">
        <v>47</v>
      </c>
      <c r="B72" s="5" t="s">
        <v>412</v>
      </c>
      <c r="C72" s="4" t="s">
        <v>212</v>
      </c>
      <c r="D72" s="4" t="s">
        <v>41</v>
      </c>
      <c r="E72" s="6">
        <v>116200</v>
      </c>
      <c r="F72" s="6">
        <v>1200</v>
      </c>
      <c r="G72" s="6">
        <v>115000</v>
      </c>
      <c r="H72" s="6">
        <f>Table1[[#This Row],[Applicants ARPA Funding Request]]</f>
        <v>115000</v>
      </c>
      <c r="I72" s="30" t="s">
        <v>521</v>
      </c>
      <c r="J72" s="23"/>
      <c r="K72" s="23"/>
      <c r="L72" s="23"/>
      <c r="M72" s="23"/>
      <c r="N72" s="23"/>
      <c r="O72" s="23"/>
    </row>
    <row r="73" spans="1:15" x14ac:dyDescent="0.25">
      <c r="A73" s="43">
        <v>47</v>
      </c>
      <c r="B73" s="5" t="s">
        <v>413</v>
      </c>
      <c r="C73" s="4" t="s">
        <v>290</v>
      </c>
      <c r="D73" s="4" t="s">
        <v>119</v>
      </c>
      <c r="E73" s="6">
        <v>93703</v>
      </c>
      <c r="F73" s="6">
        <v>950</v>
      </c>
      <c r="G73" s="6">
        <v>92753</v>
      </c>
      <c r="H73" s="6">
        <f>Table1[[#This Row],[Applicants ARPA Funding Request]]</f>
        <v>92753</v>
      </c>
      <c r="I73" s="30" t="s">
        <v>521</v>
      </c>
      <c r="J73" s="23"/>
      <c r="K73" s="23"/>
      <c r="L73" s="23"/>
      <c r="M73" s="23"/>
      <c r="N73" s="23"/>
      <c r="O73" s="23"/>
    </row>
    <row r="74" spans="1:15" x14ac:dyDescent="0.25">
      <c r="A74" s="43">
        <v>47</v>
      </c>
      <c r="B74" s="5" t="s">
        <v>414</v>
      </c>
      <c r="C74" s="4" t="s">
        <v>231</v>
      </c>
      <c r="D74" s="4" t="s">
        <v>60</v>
      </c>
      <c r="E74" s="6">
        <v>60492</v>
      </c>
      <c r="F74" s="6">
        <v>1000</v>
      </c>
      <c r="G74" s="6">
        <v>59492</v>
      </c>
      <c r="H74" s="6">
        <f>Table1[[#This Row],[Applicants ARPA Funding Request]]</f>
        <v>59492</v>
      </c>
      <c r="I74" s="30" t="s">
        <v>521</v>
      </c>
      <c r="J74" s="23"/>
      <c r="K74" s="23"/>
      <c r="L74" s="23"/>
      <c r="M74" s="23"/>
      <c r="N74" s="23"/>
      <c r="O74" s="23"/>
    </row>
    <row r="75" spans="1:15" x14ac:dyDescent="0.25">
      <c r="A75" s="44">
        <v>45</v>
      </c>
      <c r="B75" s="17" t="s">
        <v>415</v>
      </c>
      <c r="C75" s="16" t="s">
        <v>203</v>
      </c>
      <c r="D75" s="16" t="s">
        <v>32</v>
      </c>
      <c r="E75" s="18">
        <v>200001</v>
      </c>
      <c r="F75" s="18">
        <v>1</v>
      </c>
      <c r="G75" s="18">
        <v>200000</v>
      </c>
      <c r="H75" s="18">
        <f>10000000-SUM(H4:H74)</f>
        <v>25382.5</v>
      </c>
      <c r="I75" s="31" t="s">
        <v>526</v>
      </c>
      <c r="J75" s="23"/>
      <c r="K75" s="23"/>
      <c r="L75" s="23"/>
      <c r="M75" s="23"/>
      <c r="N75" s="23"/>
      <c r="O75" s="23"/>
    </row>
    <row r="76" spans="1:15" x14ac:dyDescent="0.25">
      <c r="A76" s="45">
        <v>45</v>
      </c>
      <c r="B76" s="8" t="s">
        <v>416</v>
      </c>
      <c r="C76" s="7" t="s">
        <v>234</v>
      </c>
      <c r="D76" s="7" t="s">
        <v>63</v>
      </c>
      <c r="E76" s="9">
        <v>200000</v>
      </c>
      <c r="F76" s="9">
        <v>1</v>
      </c>
      <c r="G76" s="9">
        <v>199999</v>
      </c>
      <c r="H76" s="9"/>
      <c r="I76" s="32" t="s">
        <v>522</v>
      </c>
      <c r="J76" s="23"/>
      <c r="K76" s="23"/>
      <c r="L76" s="23"/>
      <c r="M76" s="23"/>
      <c r="N76" s="23"/>
      <c r="O76" s="23"/>
    </row>
    <row r="77" spans="1:15" x14ac:dyDescent="0.25">
      <c r="A77" s="45">
        <v>45</v>
      </c>
      <c r="B77" s="8" t="s">
        <v>417</v>
      </c>
      <c r="C77" s="7" t="s">
        <v>213</v>
      </c>
      <c r="D77" s="7" t="s">
        <v>42</v>
      </c>
      <c r="E77" s="9">
        <v>202000</v>
      </c>
      <c r="F77" s="9">
        <v>2000</v>
      </c>
      <c r="G77" s="9">
        <v>200000</v>
      </c>
      <c r="H77" s="9"/>
      <c r="I77" s="32" t="s">
        <v>522</v>
      </c>
      <c r="J77" s="23"/>
      <c r="K77" s="23"/>
      <c r="L77" s="23"/>
      <c r="M77" s="23"/>
      <c r="N77" s="23"/>
      <c r="O77" s="23"/>
    </row>
    <row r="78" spans="1:15" x14ac:dyDescent="0.25">
      <c r="A78" s="45">
        <v>45</v>
      </c>
      <c r="B78" s="8" t="s">
        <v>418</v>
      </c>
      <c r="C78" s="7" t="s">
        <v>172</v>
      </c>
      <c r="D78" s="7" t="s">
        <v>1</v>
      </c>
      <c r="E78" s="9">
        <v>241000</v>
      </c>
      <c r="F78" s="9">
        <v>41000</v>
      </c>
      <c r="G78" s="9">
        <v>200000</v>
      </c>
      <c r="H78" s="9"/>
      <c r="I78" s="32" t="s">
        <v>522</v>
      </c>
      <c r="J78" s="23"/>
      <c r="K78" s="23"/>
      <c r="L78" s="23"/>
      <c r="M78" s="23"/>
      <c r="N78" s="23"/>
      <c r="O78" s="23"/>
    </row>
    <row r="79" spans="1:15" x14ac:dyDescent="0.25">
      <c r="A79" s="45">
        <v>45</v>
      </c>
      <c r="B79" s="8" t="s">
        <v>419</v>
      </c>
      <c r="C79" s="7" t="s">
        <v>273</v>
      </c>
      <c r="D79" s="7" t="s">
        <v>102</v>
      </c>
      <c r="E79" s="9">
        <v>100000</v>
      </c>
      <c r="F79" s="9">
        <v>21000</v>
      </c>
      <c r="G79" s="9">
        <v>79000</v>
      </c>
      <c r="H79" s="9"/>
      <c r="I79" s="32" t="s">
        <v>522</v>
      </c>
      <c r="J79" s="23"/>
      <c r="K79" s="23"/>
      <c r="L79" s="23"/>
      <c r="M79" s="23"/>
      <c r="N79" s="23"/>
      <c r="O79" s="23"/>
    </row>
    <row r="80" spans="1:15" x14ac:dyDescent="0.25">
      <c r="A80" s="45">
        <v>45</v>
      </c>
      <c r="B80" s="8" t="s">
        <v>420</v>
      </c>
      <c r="C80" s="7" t="s">
        <v>195</v>
      </c>
      <c r="D80" s="7" t="s">
        <v>24</v>
      </c>
      <c r="E80" s="9">
        <v>250000</v>
      </c>
      <c r="F80" s="9">
        <v>52500</v>
      </c>
      <c r="G80" s="9">
        <v>197500</v>
      </c>
      <c r="H80" s="9"/>
      <c r="I80" s="32" t="s">
        <v>522</v>
      </c>
      <c r="J80" s="23"/>
      <c r="K80" s="23"/>
      <c r="L80" s="23"/>
      <c r="M80" s="23"/>
      <c r="N80" s="23"/>
      <c r="O80" s="23"/>
    </row>
    <row r="81" spans="1:15" x14ac:dyDescent="0.25">
      <c r="A81" s="45">
        <v>45</v>
      </c>
      <c r="B81" s="8" t="s">
        <v>421</v>
      </c>
      <c r="C81" s="7" t="s">
        <v>267</v>
      </c>
      <c r="D81" s="7" t="s">
        <v>96</v>
      </c>
      <c r="E81" s="9">
        <v>144388</v>
      </c>
      <c r="F81" s="9">
        <v>30321.48</v>
      </c>
      <c r="G81" s="9">
        <v>114066.52</v>
      </c>
      <c r="H81" s="9"/>
      <c r="I81" s="32" t="s">
        <v>522</v>
      </c>
      <c r="J81" s="23"/>
      <c r="K81" s="23"/>
      <c r="L81" s="23"/>
      <c r="M81" s="23"/>
      <c r="N81" s="23"/>
      <c r="O81" s="23"/>
    </row>
    <row r="82" spans="1:15" s="3" customFormat="1" x14ac:dyDescent="0.25">
      <c r="A82" s="45">
        <v>45</v>
      </c>
      <c r="B82" s="8" t="s">
        <v>422</v>
      </c>
      <c r="C82" s="7" t="s">
        <v>251</v>
      </c>
      <c r="D82" s="7" t="s">
        <v>80</v>
      </c>
      <c r="E82" s="9">
        <v>1500000</v>
      </c>
      <c r="F82" s="9">
        <v>1300000</v>
      </c>
      <c r="G82" s="9">
        <v>200000</v>
      </c>
      <c r="H82" s="9"/>
      <c r="I82" s="32" t="s">
        <v>522</v>
      </c>
      <c r="J82" s="23"/>
      <c r="K82" s="23"/>
      <c r="L82" s="23"/>
      <c r="M82" s="23"/>
      <c r="N82" s="23"/>
      <c r="O82" s="23"/>
    </row>
    <row r="83" spans="1:15" s="3" customFormat="1" x14ac:dyDescent="0.25">
      <c r="A83" s="45">
        <v>42</v>
      </c>
      <c r="B83" s="8" t="s">
        <v>423</v>
      </c>
      <c r="C83" s="7" t="s">
        <v>283</v>
      </c>
      <c r="D83" s="7" t="s">
        <v>112</v>
      </c>
      <c r="E83" s="9">
        <v>200000</v>
      </c>
      <c r="F83" s="9">
        <v>10000</v>
      </c>
      <c r="G83" s="9">
        <v>190000</v>
      </c>
      <c r="H83" s="9"/>
      <c r="I83" s="32" t="s">
        <v>522</v>
      </c>
      <c r="J83" s="23"/>
      <c r="K83" s="23"/>
      <c r="L83" s="23"/>
      <c r="M83" s="23"/>
      <c r="N83" s="23"/>
      <c r="O83" s="23"/>
    </row>
    <row r="84" spans="1:15" x14ac:dyDescent="0.25">
      <c r="A84" s="45">
        <v>42</v>
      </c>
      <c r="B84" s="8" t="s">
        <v>424</v>
      </c>
      <c r="C84" s="7" t="s">
        <v>285</v>
      </c>
      <c r="D84" s="7" t="s">
        <v>114</v>
      </c>
      <c r="E84" s="9">
        <v>50000</v>
      </c>
      <c r="F84" s="9">
        <v>500</v>
      </c>
      <c r="G84" s="9">
        <v>49500</v>
      </c>
      <c r="H84" s="9"/>
      <c r="I84" s="32" t="s">
        <v>522</v>
      </c>
      <c r="J84" s="23"/>
      <c r="K84" s="23"/>
      <c r="L84" s="23"/>
      <c r="M84" s="23"/>
      <c r="N84" s="23"/>
      <c r="O84" s="23"/>
    </row>
    <row r="85" spans="1:15" s="3" customFormat="1" x14ac:dyDescent="0.25">
      <c r="A85" s="45">
        <v>42</v>
      </c>
      <c r="B85" s="8" t="s">
        <v>425</v>
      </c>
      <c r="C85" s="7" t="s">
        <v>287</v>
      </c>
      <c r="D85" s="7" t="s">
        <v>116</v>
      </c>
      <c r="E85" s="9">
        <v>200000</v>
      </c>
      <c r="F85" s="9">
        <v>20000</v>
      </c>
      <c r="G85" s="9">
        <v>180000</v>
      </c>
      <c r="H85" s="9"/>
      <c r="I85" s="32" t="s">
        <v>522</v>
      </c>
      <c r="J85" s="23"/>
      <c r="K85" s="23"/>
      <c r="L85" s="23"/>
      <c r="M85" s="23"/>
      <c r="N85" s="23"/>
      <c r="O85" s="23"/>
    </row>
    <row r="86" spans="1:15" x14ac:dyDescent="0.25">
      <c r="A86" s="46">
        <v>40</v>
      </c>
      <c r="B86" s="11" t="s">
        <v>426</v>
      </c>
      <c r="C86" s="10" t="s">
        <v>339</v>
      </c>
      <c r="D86" s="10" t="s">
        <v>168</v>
      </c>
      <c r="E86" s="12">
        <v>200001</v>
      </c>
      <c r="F86" s="12">
        <v>1</v>
      </c>
      <c r="G86" s="12">
        <v>200000</v>
      </c>
      <c r="H86" s="12"/>
      <c r="I86" s="33" t="s">
        <v>524</v>
      </c>
      <c r="J86" s="23"/>
      <c r="K86" s="23"/>
      <c r="L86" s="23"/>
      <c r="M86" s="23"/>
      <c r="N86" s="23"/>
      <c r="O86" s="23"/>
    </row>
    <row r="87" spans="1:15" x14ac:dyDescent="0.25">
      <c r="A87" s="46">
        <v>40</v>
      </c>
      <c r="B87" s="11" t="s">
        <v>427</v>
      </c>
      <c r="C87" s="10" t="s">
        <v>295</v>
      </c>
      <c r="D87" s="10" t="s">
        <v>124</v>
      </c>
      <c r="E87" s="12">
        <v>72500</v>
      </c>
      <c r="F87" s="12">
        <v>1</v>
      </c>
      <c r="G87" s="12">
        <v>72499</v>
      </c>
      <c r="H87" s="12"/>
      <c r="I87" s="33" t="s">
        <v>524</v>
      </c>
      <c r="J87" s="23"/>
      <c r="K87" s="23"/>
      <c r="L87" s="23"/>
      <c r="M87" s="23"/>
      <c r="N87" s="23"/>
      <c r="O87" s="23"/>
    </row>
    <row r="88" spans="1:15" x14ac:dyDescent="0.25">
      <c r="A88" s="46">
        <v>40</v>
      </c>
      <c r="B88" s="11" t="s">
        <v>428</v>
      </c>
      <c r="C88" s="10" t="s">
        <v>337</v>
      </c>
      <c r="D88" s="10" t="s">
        <v>166</v>
      </c>
      <c r="E88" s="12">
        <v>100000</v>
      </c>
      <c r="F88" s="12">
        <v>1</v>
      </c>
      <c r="G88" s="12">
        <v>99999</v>
      </c>
      <c r="H88" s="12"/>
      <c r="I88" s="33" t="s">
        <v>524</v>
      </c>
      <c r="J88" s="23"/>
      <c r="K88" s="23"/>
      <c r="L88" s="23"/>
      <c r="M88" s="23"/>
      <c r="N88" s="23"/>
      <c r="O88" s="23"/>
    </row>
    <row r="89" spans="1:15" x14ac:dyDescent="0.25">
      <c r="A89" s="46">
        <v>40</v>
      </c>
      <c r="B89" s="11" t="s">
        <v>429</v>
      </c>
      <c r="C89" s="10" t="s">
        <v>302</v>
      </c>
      <c r="D89" s="10" t="s">
        <v>131</v>
      </c>
      <c r="E89" s="12">
        <v>250000</v>
      </c>
      <c r="F89" s="12">
        <v>50000</v>
      </c>
      <c r="G89" s="12">
        <v>200000</v>
      </c>
      <c r="H89" s="12"/>
      <c r="I89" s="33" t="s">
        <v>524</v>
      </c>
      <c r="J89" s="23"/>
      <c r="K89" s="23"/>
      <c r="L89" s="23"/>
      <c r="M89" s="23"/>
      <c r="N89" s="23"/>
      <c r="O89" s="23"/>
    </row>
    <row r="90" spans="1:15" x14ac:dyDescent="0.25">
      <c r="A90" s="46">
        <v>40</v>
      </c>
      <c r="B90" s="11" t="s">
        <v>430</v>
      </c>
      <c r="C90" s="10" t="s">
        <v>304</v>
      </c>
      <c r="D90" s="10" t="s">
        <v>133</v>
      </c>
      <c r="E90" s="12">
        <v>120000</v>
      </c>
      <c r="F90" s="12">
        <v>25000</v>
      </c>
      <c r="G90" s="12">
        <v>95000</v>
      </c>
      <c r="H90" s="12"/>
      <c r="I90" s="33" t="s">
        <v>524</v>
      </c>
      <c r="J90" s="23"/>
      <c r="K90" s="23"/>
      <c r="L90" s="23"/>
      <c r="M90" s="23"/>
      <c r="N90" s="23"/>
      <c r="O90" s="23"/>
    </row>
    <row r="91" spans="1:15" s="3" customFormat="1" x14ac:dyDescent="0.25">
      <c r="A91" s="46">
        <v>40</v>
      </c>
      <c r="B91" s="11" t="s">
        <v>431</v>
      </c>
      <c r="C91" s="10" t="s">
        <v>173</v>
      </c>
      <c r="D91" s="10" t="s">
        <v>2</v>
      </c>
      <c r="E91" s="12">
        <v>125625</v>
      </c>
      <c r="F91" s="12">
        <v>27000</v>
      </c>
      <c r="G91" s="12">
        <v>98625</v>
      </c>
      <c r="H91" s="12"/>
      <c r="I91" s="33" t="s">
        <v>524</v>
      </c>
      <c r="J91" s="23"/>
      <c r="K91" s="23"/>
      <c r="L91" s="23"/>
      <c r="M91" s="23"/>
      <c r="N91" s="23"/>
      <c r="O91" s="23"/>
    </row>
    <row r="92" spans="1:15" x14ac:dyDescent="0.25">
      <c r="A92" s="46">
        <v>40</v>
      </c>
      <c r="B92" s="11" t="s">
        <v>432</v>
      </c>
      <c r="C92" s="10" t="s">
        <v>263</v>
      </c>
      <c r="D92" s="10" t="s">
        <v>92</v>
      </c>
      <c r="E92" s="12">
        <v>300000</v>
      </c>
      <c r="F92" s="12">
        <v>100000</v>
      </c>
      <c r="G92" s="12">
        <v>200000</v>
      </c>
      <c r="H92" s="12"/>
      <c r="I92" s="33" t="s">
        <v>524</v>
      </c>
      <c r="J92" s="23"/>
      <c r="K92" s="23"/>
      <c r="L92" s="23"/>
      <c r="M92" s="23"/>
      <c r="N92" s="23"/>
      <c r="O92" s="23"/>
    </row>
    <row r="93" spans="1:15" x14ac:dyDescent="0.25">
      <c r="A93" s="46">
        <v>40</v>
      </c>
      <c r="B93" s="11" t="s">
        <v>433</v>
      </c>
      <c r="C93" s="10" t="s">
        <v>333</v>
      </c>
      <c r="D93" s="10" t="s">
        <v>162</v>
      </c>
      <c r="E93" s="12">
        <v>89720</v>
      </c>
      <c r="F93" s="12">
        <v>15000</v>
      </c>
      <c r="G93" s="12">
        <v>74720</v>
      </c>
      <c r="H93" s="12"/>
      <c r="I93" s="33" t="s">
        <v>524</v>
      </c>
      <c r="J93" s="23"/>
      <c r="K93" s="23"/>
      <c r="L93" s="23"/>
      <c r="M93" s="23"/>
      <c r="N93" s="23"/>
      <c r="O93" s="23"/>
    </row>
    <row r="94" spans="1:15" x14ac:dyDescent="0.25">
      <c r="A94" s="46">
        <v>38</v>
      </c>
      <c r="B94" s="11" t="s">
        <v>434</v>
      </c>
      <c r="C94" s="10" t="s">
        <v>246</v>
      </c>
      <c r="D94" s="10" t="s">
        <v>75</v>
      </c>
      <c r="E94" s="12">
        <v>103813</v>
      </c>
      <c r="F94" s="12">
        <v>10500</v>
      </c>
      <c r="G94" s="12">
        <v>93313</v>
      </c>
      <c r="H94" s="12"/>
      <c r="I94" s="33" t="s">
        <v>524</v>
      </c>
      <c r="J94" s="23"/>
      <c r="K94" s="23"/>
      <c r="L94" s="23"/>
      <c r="M94" s="23"/>
      <c r="N94" s="23"/>
      <c r="O94" s="23"/>
    </row>
    <row r="95" spans="1:15" s="3" customFormat="1" x14ac:dyDescent="0.25">
      <c r="A95" s="46">
        <v>38</v>
      </c>
      <c r="B95" s="11" t="s">
        <v>435</v>
      </c>
      <c r="C95" s="10" t="s">
        <v>211</v>
      </c>
      <c r="D95" s="10" t="s">
        <v>40</v>
      </c>
      <c r="E95" s="12">
        <v>240001</v>
      </c>
      <c r="F95" s="12">
        <v>40001</v>
      </c>
      <c r="G95" s="12">
        <v>200000</v>
      </c>
      <c r="H95" s="12"/>
      <c r="I95" s="33" t="s">
        <v>524</v>
      </c>
      <c r="J95" s="23"/>
      <c r="K95" s="23"/>
      <c r="L95" s="23"/>
      <c r="M95" s="23"/>
      <c r="N95" s="23"/>
      <c r="O95" s="23"/>
    </row>
    <row r="96" spans="1:15" x14ac:dyDescent="0.25">
      <c r="A96" s="46">
        <v>38</v>
      </c>
      <c r="B96" s="11" t="s">
        <v>436</v>
      </c>
      <c r="C96" s="10" t="s">
        <v>340</v>
      </c>
      <c r="D96" s="10" t="s">
        <v>169</v>
      </c>
      <c r="E96" s="12">
        <v>78000</v>
      </c>
      <c r="F96" s="12">
        <v>10000</v>
      </c>
      <c r="G96" s="12">
        <v>68000</v>
      </c>
      <c r="H96" s="12"/>
      <c r="I96" s="33" t="s">
        <v>524</v>
      </c>
      <c r="J96" s="23"/>
      <c r="K96" s="23"/>
      <c r="L96" s="23"/>
      <c r="M96" s="23"/>
      <c r="N96" s="23"/>
      <c r="O96" s="23"/>
    </row>
    <row r="97" spans="1:15" x14ac:dyDescent="0.25">
      <c r="A97" s="46">
        <v>38</v>
      </c>
      <c r="B97" s="11" t="s">
        <v>437</v>
      </c>
      <c r="C97" s="10" t="s">
        <v>310</v>
      </c>
      <c r="D97" s="10" t="s">
        <v>139</v>
      </c>
      <c r="E97" s="12">
        <v>200000</v>
      </c>
      <c r="F97" s="12">
        <v>20000</v>
      </c>
      <c r="G97" s="12">
        <v>180000</v>
      </c>
      <c r="H97" s="12"/>
      <c r="I97" s="33" t="s">
        <v>524</v>
      </c>
      <c r="J97" s="23"/>
      <c r="K97" s="23"/>
      <c r="L97" s="23"/>
      <c r="M97" s="23"/>
      <c r="N97" s="23"/>
      <c r="O97" s="23"/>
    </row>
    <row r="98" spans="1:15" x14ac:dyDescent="0.25">
      <c r="A98" s="46">
        <v>37</v>
      </c>
      <c r="B98" s="11" t="s">
        <v>438</v>
      </c>
      <c r="C98" s="10" t="s">
        <v>180</v>
      </c>
      <c r="D98" s="10" t="s">
        <v>9</v>
      </c>
      <c r="E98" s="12">
        <v>202001</v>
      </c>
      <c r="F98" s="12">
        <v>2001</v>
      </c>
      <c r="G98" s="12">
        <v>200000</v>
      </c>
      <c r="H98" s="12"/>
      <c r="I98" s="33" t="s">
        <v>524</v>
      </c>
      <c r="J98" s="23"/>
      <c r="K98" s="23"/>
      <c r="L98" s="23"/>
      <c r="M98" s="23"/>
      <c r="N98" s="23"/>
      <c r="O98" s="23"/>
    </row>
    <row r="99" spans="1:15" s="3" customFormat="1" x14ac:dyDescent="0.25">
      <c r="A99" s="46">
        <v>37</v>
      </c>
      <c r="B99" s="11" t="s">
        <v>439</v>
      </c>
      <c r="C99" s="10" t="s">
        <v>187</v>
      </c>
      <c r="D99" s="10" t="s">
        <v>16</v>
      </c>
      <c r="E99" s="12">
        <v>87000</v>
      </c>
      <c r="F99" s="12">
        <v>1000</v>
      </c>
      <c r="G99" s="12">
        <v>86000</v>
      </c>
      <c r="H99" s="12"/>
      <c r="I99" s="33" t="s">
        <v>524</v>
      </c>
      <c r="J99" s="23"/>
      <c r="K99" s="23"/>
      <c r="L99" s="23"/>
      <c r="M99" s="23"/>
      <c r="N99" s="23"/>
      <c r="O99" s="23"/>
    </row>
    <row r="100" spans="1:15" x14ac:dyDescent="0.25">
      <c r="A100" s="46">
        <v>37</v>
      </c>
      <c r="B100" s="11" t="s">
        <v>440</v>
      </c>
      <c r="C100" s="10" t="s">
        <v>224</v>
      </c>
      <c r="D100" s="10" t="s">
        <v>53</v>
      </c>
      <c r="E100" s="12">
        <v>150000</v>
      </c>
      <c r="F100" s="12">
        <v>3000</v>
      </c>
      <c r="G100" s="12">
        <v>147000</v>
      </c>
      <c r="H100" s="12"/>
      <c r="I100" s="33" t="s">
        <v>524</v>
      </c>
      <c r="J100" s="23"/>
      <c r="K100" s="23"/>
      <c r="L100" s="23"/>
      <c r="M100" s="23"/>
      <c r="N100" s="23"/>
      <c r="O100" s="23"/>
    </row>
    <row r="101" spans="1:15" x14ac:dyDescent="0.25">
      <c r="A101" s="46">
        <v>37</v>
      </c>
      <c r="B101" s="11" t="s">
        <v>441</v>
      </c>
      <c r="C101" s="10" t="s">
        <v>254</v>
      </c>
      <c r="D101" s="10" t="s">
        <v>83</v>
      </c>
      <c r="E101" s="12">
        <v>202100</v>
      </c>
      <c r="F101" s="12">
        <v>2100</v>
      </c>
      <c r="G101" s="12">
        <v>200000</v>
      </c>
      <c r="H101" s="12"/>
      <c r="I101" s="33" t="s">
        <v>524</v>
      </c>
      <c r="J101" s="23"/>
      <c r="K101" s="23"/>
      <c r="L101" s="23"/>
      <c r="M101" s="23"/>
      <c r="N101" s="23"/>
      <c r="O101" s="23"/>
    </row>
    <row r="102" spans="1:15" x14ac:dyDescent="0.25">
      <c r="A102" s="46">
        <v>37</v>
      </c>
      <c r="B102" s="11" t="s">
        <v>442</v>
      </c>
      <c r="C102" s="10" t="s">
        <v>259</v>
      </c>
      <c r="D102" s="10" t="s">
        <v>88</v>
      </c>
      <c r="E102" s="12">
        <v>226000</v>
      </c>
      <c r="F102" s="12">
        <v>5000</v>
      </c>
      <c r="G102" s="12">
        <v>200000</v>
      </c>
      <c r="H102" s="12"/>
      <c r="I102" s="33" t="s">
        <v>524</v>
      </c>
      <c r="J102" s="23"/>
      <c r="K102" s="23"/>
      <c r="L102" s="23"/>
      <c r="M102" s="23"/>
      <c r="N102" s="23"/>
      <c r="O102" s="23"/>
    </row>
    <row r="103" spans="1:15" s="3" customFormat="1" x14ac:dyDescent="0.25">
      <c r="A103" s="46">
        <v>35</v>
      </c>
      <c r="B103" s="11" t="s">
        <v>443</v>
      </c>
      <c r="C103" s="10" t="s">
        <v>205</v>
      </c>
      <c r="D103" s="10" t="s">
        <v>34</v>
      </c>
      <c r="E103" s="12">
        <v>200001</v>
      </c>
      <c r="F103" s="12">
        <v>1</v>
      </c>
      <c r="G103" s="12">
        <v>200000</v>
      </c>
      <c r="H103" s="12"/>
      <c r="I103" s="33" t="s">
        <v>524</v>
      </c>
      <c r="J103" s="23"/>
      <c r="K103" s="23"/>
      <c r="L103" s="23"/>
      <c r="M103" s="23"/>
      <c r="N103" s="23"/>
      <c r="O103" s="23"/>
    </row>
    <row r="104" spans="1:15" x14ac:dyDescent="0.25">
      <c r="A104" s="46">
        <v>35</v>
      </c>
      <c r="B104" s="11" t="s">
        <v>444</v>
      </c>
      <c r="C104" s="10" t="s">
        <v>336</v>
      </c>
      <c r="D104" s="10" t="s">
        <v>165</v>
      </c>
      <c r="E104" s="12">
        <v>158950</v>
      </c>
      <c r="F104" s="12">
        <v>1</v>
      </c>
      <c r="G104" s="12">
        <v>158949</v>
      </c>
      <c r="H104" s="12"/>
      <c r="I104" s="33" t="s">
        <v>524</v>
      </c>
      <c r="J104" s="23"/>
      <c r="K104" s="23"/>
      <c r="L104" s="23"/>
      <c r="M104" s="23"/>
      <c r="N104" s="23"/>
      <c r="O104" s="23"/>
    </row>
    <row r="105" spans="1:15" x14ac:dyDescent="0.25">
      <c r="A105" s="46">
        <v>35</v>
      </c>
      <c r="B105" s="11" t="s">
        <v>445</v>
      </c>
      <c r="C105" s="10" t="s">
        <v>341</v>
      </c>
      <c r="D105" s="10" t="s">
        <v>170</v>
      </c>
      <c r="E105" s="12">
        <v>400000</v>
      </c>
      <c r="F105" s="12">
        <v>1</v>
      </c>
      <c r="G105" s="12">
        <v>200000</v>
      </c>
      <c r="H105" s="12"/>
      <c r="I105" s="33" t="s">
        <v>524</v>
      </c>
      <c r="J105" s="23"/>
      <c r="K105" s="23"/>
      <c r="L105" s="23"/>
      <c r="M105" s="23"/>
      <c r="N105" s="23"/>
      <c r="O105" s="23"/>
    </row>
    <row r="106" spans="1:15" s="3" customFormat="1" x14ac:dyDescent="0.25">
      <c r="A106" s="46">
        <v>35</v>
      </c>
      <c r="B106" s="11" t="s">
        <v>446</v>
      </c>
      <c r="C106" s="10" t="s">
        <v>248</v>
      </c>
      <c r="D106" s="10" t="s">
        <v>77</v>
      </c>
      <c r="E106" s="12">
        <v>82317</v>
      </c>
      <c r="F106" s="12">
        <v>1</v>
      </c>
      <c r="G106" s="12">
        <v>82316</v>
      </c>
      <c r="H106" s="12"/>
      <c r="I106" s="33" t="s">
        <v>524</v>
      </c>
      <c r="J106" s="23"/>
      <c r="K106" s="23"/>
      <c r="L106" s="23"/>
      <c r="M106" s="23"/>
      <c r="N106" s="23"/>
      <c r="O106" s="23"/>
    </row>
    <row r="107" spans="1:15" x14ac:dyDescent="0.25">
      <c r="A107" s="46">
        <v>35</v>
      </c>
      <c r="B107" s="11" t="s">
        <v>447</v>
      </c>
      <c r="C107" s="10" t="s">
        <v>199</v>
      </c>
      <c r="D107" s="10" t="s">
        <v>28</v>
      </c>
      <c r="E107" s="12">
        <v>45100</v>
      </c>
      <c r="F107" s="12">
        <v>1</v>
      </c>
      <c r="G107" s="12">
        <v>45099</v>
      </c>
      <c r="H107" s="12"/>
      <c r="I107" s="33" t="s">
        <v>524</v>
      </c>
      <c r="J107" s="23"/>
      <c r="K107" s="23"/>
      <c r="L107" s="23"/>
      <c r="M107" s="23"/>
      <c r="N107" s="23"/>
      <c r="O107" s="23"/>
    </row>
    <row r="108" spans="1:15" x14ac:dyDescent="0.25">
      <c r="A108" s="46">
        <v>35</v>
      </c>
      <c r="B108" s="11" t="s">
        <v>448</v>
      </c>
      <c r="C108" s="10" t="s">
        <v>300</v>
      </c>
      <c r="D108" s="10" t="s">
        <v>129</v>
      </c>
      <c r="E108" s="12">
        <v>250000</v>
      </c>
      <c r="F108" s="12">
        <v>50000</v>
      </c>
      <c r="G108" s="12">
        <v>200000</v>
      </c>
      <c r="H108" s="12"/>
      <c r="I108" s="33" t="s">
        <v>524</v>
      </c>
      <c r="J108" s="23"/>
      <c r="K108" s="23"/>
      <c r="L108" s="23"/>
      <c r="M108" s="23"/>
      <c r="N108" s="23"/>
      <c r="O108" s="23"/>
    </row>
    <row r="109" spans="1:15" x14ac:dyDescent="0.25">
      <c r="A109" s="46">
        <v>35</v>
      </c>
      <c r="B109" s="11" t="s">
        <v>449</v>
      </c>
      <c r="C109" s="10" t="s">
        <v>261</v>
      </c>
      <c r="D109" s="10" t="s">
        <v>90</v>
      </c>
      <c r="E109" s="12">
        <v>200000</v>
      </c>
      <c r="F109" s="12">
        <v>100000</v>
      </c>
      <c r="G109" s="12">
        <v>100000</v>
      </c>
      <c r="H109" s="12"/>
      <c r="I109" s="33" t="s">
        <v>524</v>
      </c>
      <c r="J109" s="23"/>
      <c r="K109" s="23"/>
      <c r="L109" s="23"/>
      <c r="M109" s="23"/>
      <c r="N109" s="23"/>
      <c r="O109" s="23"/>
    </row>
    <row r="110" spans="1:15" x14ac:dyDescent="0.25">
      <c r="A110" s="46">
        <v>35</v>
      </c>
      <c r="B110" s="11" t="s">
        <v>450</v>
      </c>
      <c r="C110" s="10" t="s">
        <v>292</v>
      </c>
      <c r="D110" s="10" t="s">
        <v>121</v>
      </c>
      <c r="E110" s="12">
        <v>242000</v>
      </c>
      <c r="F110" s="12">
        <v>42000</v>
      </c>
      <c r="G110" s="12">
        <v>200000</v>
      </c>
      <c r="H110" s="12"/>
      <c r="I110" s="33" t="s">
        <v>524</v>
      </c>
      <c r="J110" s="23"/>
      <c r="K110" s="23"/>
      <c r="L110" s="23"/>
      <c r="M110" s="23"/>
      <c r="N110" s="23"/>
      <c r="O110" s="23"/>
    </row>
    <row r="111" spans="1:15" x14ac:dyDescent="0.25">
      <c r="A111" s="46">
        <v>35</v>
      </c>
      <c r="B111" s="11" t="s">
        <v>451</v>
      </c>
      <c r="C111" s="10" t="s">
        <v>233</v>
      </c>
      <c r="D111" s="10" t="s">
        <v>62</v>
      </c>
      <c r="E111" s="12">
        <v>200000</v>
      </c>
      <c r="F111" s="12">
        <v>41000</v>
      </c>
      <c r="G111" s="12">
        <v>159000</v>
      </c>
      <c r="H111" s="12"/>
      <c r="I111" s="33" t="s">
        <v>524</v>
      </c>
      <c r="J111" s="23"/>
      <c r="K111" s="23"/>
      <c r="L111" s="23"/>
      <c r="M111" s="23"/>
      <c r="N111" s="23"/>
      <c r="O111" s="23"/>
    </row>
    <row r="112" spans="1:15" x14ac:dyDescent="0.25">
      <c r="A112" s="46">
        <v>33</v>
      </c>
      <c r="B112" s="11" t="s">
        <v>452</v>
      </c>
      <c r="C112" s="10" t="s">
        <v>265</v>
      </c>
      <c r="D112" s="10" t="s">
        <v>94</v>
      </c>
      <c r="E112" s="12">
        <v>205375</v>
      </c>
      <c r="F112" s="12">
        <v>21000</v>
      </c>
      <c r="G112" s="12">
        <v>184375</v>
      </c>
      <c r="H112" s="12"/>
      <c r="I112" s="33" t="s">
        <v>524</v>
      </c>
      <c r="J112" s="23"/>
      <c r="K112" s="23"/>
      <c r="L112" s="23"/>
      <c r="M112" s="23"/>
      <c r="N112" s="23"/>
      <c r="O112" s="23"/>
    </row>
    <row r="113" spans="1:15" x14ac:dyDescent="0.25">
      <c r="A113" s="46">
        <v>33</v>
      </c>
      <c r="B113" s="11" t="s">
        <v>453</v>
      </c>
      <c r="C113" s="10" t="s">
        <v>321</v>
      </c>
      <c r="D113" s="10" t="s">
        <v>150</v>
      </c>
      <c r="E113" s="12">
        <v>200000</v>
      </c>
      <c r="F113" s="12">
        <v>20000</v>
      </c>
      <c r="G113" s="12">
        <v>180000</v>
      </c>
      <c r="H113" s="12"/>
      <c r="I113" s="33" t="s">
        <v>524</v>
      </c>
      <c r="J113" s="23"/>
      <c r="K113" s="23"/>
      <c r="L113" s="23"/>
      <c r="M113" s="23"/>
      <c r="N113" s="23"/>
      <c r="O113" s="23"/>
    </row>
    <row r="114" spans="1:15" x14ac:dyDescent="0.25">
      <c r="A114" s="46">
        <v>33</v>
      </c>
      <c r="B114" s="11" t="s">
        <v>454</v>
      </c>
      <c r="C114" s="10" t="s">
        <v>201</v>
      </c>
      <c r="D114" s="10" t="s">
        <v>30</v>
      </c>
      <c r="E114" s="12">
        <v>222230</v>
      </c>
      <c r="F114" s="12">
        <v>22230</v>
      </c>
      <c r="G114" s="12">
        <v>200000</v>
      </c>
      <c r="H114" s="12"/>
      <c r="I114" s="33" t="s">
        <v>524</v>
      </c>
      <c r="J114" s="23"/>
      <c r="K114" s="23"/>
      <c r="L114" s="23"/>
      <c r="M114" s="23"/>
      <c r="N114" s="23"/>
      <c r="O114" s="23"/>
    </row>
    <row r="115" spans="1:15" s="3" customFormat="1" x14ac:dyDescent="0.25">
      <c r="A115" s="46">
        <v>32</v>
      </c>
      <c r="B115" s="11" t="s">
        <v>455</v>
      </c>
      <c r="C115" s="10" t="s">
        <v>197</v>
      </c>
      <c r="D115" s="10" t="s">
        <v>26</v>
      </c>
      <c r="E115" s="12">
        <v>202001</v>
      </c>
      <c r="F115" s="12">
        <v>2001</v>
      </c>
      <c r="G115" s="12">
        <v>200000</v>
      </c>
      <c r="H115" s="12"/>
      <c r="I115" s="33" t="s">
        <v>524</v>
      </c>
      <c r="J115" s="23"/>
      <c r="K115" s="23"/>
      <c r="L115" s="23"/>
      <c r="M115" s="23"/>
      <c r="N115" s="23"/>
      <c r="O115" s="23"/>
    </row>
    <row r="116" spans="1:15" x14ac:dyDescent="0.25">
      <c r="A116" s="46">
        <v>32</v>
      </c>
      <c r="B116" s="11" t="s">
        <v>456</v>
      </c>
      <c r="C116" s="10" t="s">
        <v>269</v>
      </c>
      <c r="D116" s="10" t="s">
        <v>98</v>
      </c>
      <c r="E116" s="12">
        <v>125000</v>
      </c>
      <c r="F116" s="12">
        <v>5000</v>
      </c>
      <c r="G116" s="12">
        <v>120000</v>
      </c>
      <c r="H116" s="12"/>
      <c r="I116" s="33" t="s">
        <v>524</v>
      </c>
      <c r="J116" s="23"/>
      <c r="K116" s="23"/>
      <c r="L116" s="23"/>
      <c r="M116" s="23"/>
      <c r="N116" s="23"/>
      <c r="O116" s="23"/>
    </row>
    <row r="117" spans="1:15" x14ac:dyDescent="0.25">
      <c r="A117" s="46">
        <v>32</v>
      </c>
      <c r="B117" s="11" t="s">
        <v>457</v>
      </c>
      <c r="C117" s="10" t="s">
        <v>291</v>
      </c>
      <c r="D117" s="10" t="s">
        <v>120</v>
      </c>
      <c r="E117" s="12">
        <v>202100</v>
      </c>
      <c r="F117" s="12">
        <v>2100</v>
      </c>
      <c r="G117" s="12">
        <v>200000</v>
      </c>
      <c r="H117" s="12"/>
      <c r="I117" s="33" t="s">
        <v>524</v>
      </c>
      <c r="J117" s="23"/>
      <c r="K117" s="23"/>
      <c r="L117" s="23"/>
      <c r="M117" s="23"/>
      <c r="N117" s="23"/>
      <c r="O117" s="23"/>
    </row>
    <row r="118" spans="1:15" x14ac:dyDescent="0.25">
      <c r="A118" s="46">
        <v>32</v>
      </c>
      <c r="B118" s="11" t="s">
        <v>458</v>
      </c>
      <c r="C118" s="10" t="s">
        <v>223</v>
      </c>
      <c r="D118" s="10" t="s">
        <v>52</v>
      </c>
      <c r="E118" s="12">
        <v>180000</v>
      </c>
      <c r="F118" s="12">
        <v>10000</v>
      </c>
      <c r="G118" s="12">
        <v>170000</v>
      </c>
      <c r="H118" s="12"/>
      <c r="I118" s="33" t="s">
        <v>524</v>
      </c>
      <c r="J118" s="23"/>
      <c r="K118" s="23"/>
      <c r="L118" s="23"/>
      <c r="M118" s="23"/>
      <c r="N118" s="23"/>
      <c r="O118" s="23"/>
    </row>
    <row r="119" spans="1:15" x14ac:dyDescent="0.25">
      <c r="A119" s="46">
        <v>32</v>
      </c>
      <c r="B119" s="11" t="s">
        <v>459</v>
      </c>
      <c r="C119" s="10" t="s">
        <v>217</v>
      </c>
      <c r="D119" s="10" t="s">
        <v>46</v>
      </c>
      <c r="E119" s="12">
        <v>200000</v>
      </c>
      <c r="F119" s="12">
        <v>2000</v>
      </c>
      <c r="G119" s="12">
        <v>198000</v>
      </c>
      <c r="H119" s="12"/>
      <c r="I119" s="33" t="s">
        <v>524</v>
      </c>
      <c r="J119" s="23"/>
      <c r="K119" s="23"/>
      <c r="L119" s="23"/>
      <c r="M119" s="23"/>
      <c r="N119" s="23"/>
      <c r="O119" s="23"/>
    </row>
    <row r="120" spans="1:15" x14ac:dyDescent="0.25">
      <c r="A120" s="46">
        <v>30</v>
      </c>
      <c r="B120" s="11" t="s">
        <v>460</v>
      </c>
      <c r="C120" s="10" t="s">
        <v>227</v>
      </c>
      <c r="D120" s="10" t="s">
        <v>56</v>
      </c>
      <c r="E120" s="12">
        <v>198973</v>
      </c>
      <c r="F120" s="12">
        <v>41784.33</v>
      </c>
      <c r="G120" s="12">
        <v>157188.67000000001</v>
      </c>
      <c r="H120" s="12"/>
      <c r="I120" s="33" t="s">
        <v>524</v>
      </c>
      <c r="J120" s="23"/>
      <c r="K120" s="23"/>
      <c r="L120" s="23"/>
      <c r="M120" s="23"/>
      <c r="N120" s="23"/>
      <c r="O120" s="23"/>
    </row>
    <row r="121" spans="1:15" x14ac:dyDescent="0.25">
      <c r="A121" s="46">
        <v>30</v>
      </c>
      <c r="B121" s="11" t="s">
        <v>461</v>
      </c>
      <c r="C121" s="10" t="s">
        <v>238</v>
      </c>
      <c r="D121" s="10" t="s">
        <v>67</v>
      </c>
      <c r="E121" s="12">
        <v>200001</v>
      </c>
      <c r="F121" s="12">
        <v>1</v>
      </c>
      <c r="G121" s="12">
        <v>200000</v>
      </c>
      <c r="H121" s="12"/>
      <c r="I121" s="33" t="s">
        <v>524</v>
      </c>
      <c r="J121" s="23"/>
      <c r="K121" s="23"/>
      <c r="L121" s="23"/>
      <c r="M121" s="23"/>
      <c r="N121" s="23"/>
      <c r="O121" s="23"/>
    </row>
    <row r="122" spans="1:15" x14ac:dyDescent="0.25">
      <c r="A122" s="46">
        <v>30</v>
      </c>
      <c r="B122" s="11" t="s">
        <v>462</v>
      </c>
      <c r="C122" s="10" t="s">
        <v>279</v>
      </c>
      <c r="D122" s="10" t="s">
        <v>108</v>
      </c>
      <c r="E122" s="12">
        <v>149300</v>
      </c>
      <c r="F122" s="12">
        <v>100</v>
      </c>
      <c r="G122" s="12">
        <v>149200</v>
      </c>
      <c r="H122" s="12"/>
      <c r="I122" s="33" t="s">
        <v>524</v>
      </c>
      <c r="J122" s="23"/>
      <c r="K122" s="23"/>
      <c r="L122" s="23"/>
      <c r="M122" s="23"/>
      <c r="N122" s="23"/>
      <c r="O122" s="23"/>
    </row>
    <row r="123" spans="1:15" x14ac:dyDescent="0.25">
      <c r="A123" s="46">
        <v>30</v>
      </c>
      <c r="B123" s="11" t="s">
        <v>463</v>
      </c>
      <c r="C123" s="10" t="s">
        <v>260</v>
      </c>
      <c r="D123" s="10" t="s">
        <v>89</v>
      </c>
      <c r="E123" s="12">
        <v>150000</v>
      </c>
      <c r="F123" s="12">
        <v>30100</v>
      </c>
      <c r="G123" s="12">
        <v>119900</v>
      </c>
      <c r="H123" s="12"/>
      <c r="I123" s="33" t="s">
        <v>524</v>
      </c>
      <c r="J123" s="23"/>
      <c r="K123" s="23"/>
      <c r="L123" s="23"/>
      <c r="M123" s="23"/>
      <c r="N123" s="23"/>
      <c r="O123" s="23"/>
    </row>
    <row r="124" spans="1:15" x14ac:dyDescent="0.25">
      <c r="A124" s="46">
        <v>30</v>
      </c>
      <c r="B124" s="11" t="s">
        <v>464</v>
      </c>
      <c r="C124" s="10" t="s">
        <v>179</v>
      </c>
      <c r="D124" s="10" t="s">
        <v>8</v>
      </c>
      <c r="E124" s="12">
        <v>250001</v>
      </c>
      <c r="F124" s="12">
        <v>50001</v>
      </c>
      <c r="G124" s="12">
        <v>200000</v>
      </c>
      <c r="H124" s="12"/>
      <c r="I124" s="33" t="s">
        <v>524</v>
      </c>
      <c r="J124" s="23"/>
      <c r="K124" s="23"/>
      <c r="L124" s="23"/>
      <c r="M124" s="23"/>
      <c r="N124" s="23"/>
      <c r="O124" s="23"/>
    </row>
    <row r="125" spans="1:15" x14ac:dyDescent="0.25">
      <c r="A125" s="46">
        <v>30</v>
      </c>
      <c r="B125" s="11" t="s">
        <v>465</v>
      </c>
      <c r="C125" s="10" t="s">
        <v>280</v>
      </c>
      <c r="D125" s="10" t="s">
        <v>109</v>
      </c>
      <c r="E125" s="12">
        <v>242000</v>
      </c>
      <c r="F125" s="12">
        <v>42000</v>
      </c>
      <c r="G125" s="12">
        <v>200000</v>
      </c>
      <c r="H125" s="12"/>
      <c r="I125" s="33" t="s">
        <v>524</v>
      </c>
      <c r="J125" s="23"/>
      <c r="K125" s="23"/>
      <c r="L125" s="23"/>
      <c r="M125" s="23"/>
      <c r="N125" s="23"/>
      <c r="O125" s="23"/>
    </row>
    <row r="126" spans="1:15" x14ac:dyDescent="0.25">
      <c r="A126" s="46">
        <v>30</v>
      </c>
      <c r="B126" s="11" t="s">
        <v>466</v>
      </c>
      <c r="C126" s="10" t="s">
        <v>311</v>
      </c>
      <c r="D126" s="10" t="s">
        <v>140</v>
      </c>
      <c r="E126" s="12">
        <v>200000</v>
      </c>
      <c r="F126" s="12">
        <v>75000</v>
      </c>
      <c r="G126" s="12">
        <v>125000</v>
      </c>
      <c r="H126" s="12"/>
      <c r="I126" s="33" t="s">
        <v>524</v>
      </c>
      <c r="J126" s="23"/>
      <c r="K126" s="23"/>
      <c r="L126" s="23"/>
      <c r="M126" s="23"/>
      <c r="N126" s="23"/>
      <c r="O126" s="23"/>
    </row>
    <row r="127" spans="1:15" x14ac:dyDescent="0.25">
      <c r="A127" s="46">
        <v>30</v>
      </c>
      <c r="B127" s="11" t="s">
        <v>467</v>
      </c>
      <c r="C127" s="10" t="s">
        <v>249</v>
      </c>
      <c r="D127" s="10" t="s">
        <v>78</v>
      </c>
      <c r="E127" s="12">
        <v>202001</v>
      </c>
      <c r="F127" s="12">
        <v>2001</v>
      </c>
      <c r="G127" s="12">
        <v>200000</v>
      </c>
      <c r="H127" s="12"/>
      <c r="I127" s="33" t="s">
        <v>524</v>
      </c>
      <c r="J127" s="23"/>
      <c r="K127" s="23"/>
      <c r="L127" s="23"/>
      <c r="M127" s="23"/>
      <c r="N127" s="23"/>
      <c r="O127" s="23"/>
    </row>
    <row r="128" spans="1:15" x14ac:dyDescent="0.25">
      <c r="A128" s="46">
        <v>28</v>
      </c>
      <c r="B128" s="11" t="s">
        <v>468</v>
      </c>
      <c r="C128" s="10" t="s">
        <v>323</v>
      </c>
      <c r="D128" s="10" t="s">
        <v>152</v>
      </c>
      <c r="E128" s="12">
        <v>240000</v>
      </c>
      <c r="F128" s="12">
        <v>40000</v>
      </c>
      <c r="G128" s="12">
        <v>200000</v>
      </c>
      <c r="H128" s="12"/>
      <c r="I128" s="33" t="s">
        <v>524</v>
      </c>
      <c r="J128" s="23"/>
      <c r="K128" s="23"/>
      <c r="L128" s="23"/>
      <c r="M128" s="23"/>
      <c r="N128" s="23"/>
      <c r="O128" s="23"/>
    </row>
    <row r="129" spans="1:15" x14ac:dyDescent="0.25">
      <c r="A129" s="46">
        <v>28</v>
      </c>
      <c r="B129" s="11" t="s">
        <v>469</v>
      </c>
      <c r="C129" s="10" t="s">
        <v>247</v>
      </c>
      <c r="D129" s="10" t="s">
        <v>76</v>
      </c>
      <c r="E129" s="12">
        <v>73857</v>
      </c>
      <c r="F129" s="12">
        <v>10000</v>
      </c>
      <c r="G129" s="12">
        <v>63857</v>
      </c>
      <c r="H129" s="12"/>
      <c r="I129" s="33" t="s">
        <v>524</v>
      </c>
      <c r="J129" s="23"/>
      <c r="K129" s="23"/>
      <c r="L129" s="23"/>
      <c r="M129" s="23"/>
      <c r="N129" s="23"/>
      <c r="O129" s="23"/>
    </row>
    <row r="130" spans="1:15" x14ac:dyDescent="0.25">
      <c r="A130" s="46">
        <v>28</v>
      </c>
      <c r="B130" s="11" t="s">
        <v>470</v>
      </c>
      <c r="C130" s="10" t="s">
        <v>294</v>
      </c>
      <c r="D130" s="10" t="s">
        <v>123</v>
      </c>
      <c r="E130" s="12">
        <v>12500</v>
      </c>
      <c r="F130" s="12">
        <v>1375</v>
      </c>
      <c r="G130" s="12">
        <v>11125</v>
      </c>
      <c r="H130" s="12"/>
      <c r="I130" s="33" t="s">
        <v>524</v>
      </c>
      <c r="J130" s="23"/>
      <c r="K130" s="23"/>
      <c r="L130" s="23"/>
      <c r="M130" s="23"/>
      <c r="N130" s="23"/>
      <c r="O130" s="23"/>
    </row>
    <row r="131" spans="1:15" x14ac:dyDescent="0.25">
      <c r="A131" s="46">
        <v>27</v>
      </c>
      <c r="B131" s="11" t="s">
        <v>471</v>
      </c>
      <c r="C131" s="10" t="s">
        <v>299</v>
      </c>
      <c r="D131" s="10" t="s">
        <v>128</v>
      </c>
      <c r="E131" s="12">
        <v>200000</v>
      </c>
      <c r="F131" s="12">
        <v>10000</v>
      </c>
      <c r="G131" s="12">
        <v>190000</v>
      </c>
      <c r="H131" s="12"/>
      <c r="I131" s="33" t="s">
        <v>524</v>
      </c>
      <c r="J131" s="23"/>
      <c r="K131" s="23"/>
      <c r="L131" s="23"/>
      <c r="M131" s="23"/>
      <c r="N131" s="23"/>
      <c r="O131" s="23"/>
    </row>
    <row r="132" spans="1:15" x14ac:dyDescent="0.25">
      <c r="A132" s="46">
        <v>27</v>
      </c>
      <c r="B132" s="11" t="s">
        <v>472</v>
      </c>
      <c r="C132" s="10" t="s">
        <v>264</v>
      </c>
      <c r="D132" s="10" t="s">
        <v>93</v>
      </c>
      <c r="E132" s="12">
        <v>200000</v>
      </c>
      <c r="F132" s="12">
        <v>2000</v>
      </c>
      <c r="G132" s="12">
        <v>198000</v>
      </c>
      <c r="H132" s="12"/>
      <c r="I132" s="33" t="s">
        <v>524</v>
      </c>
      <c r="J132" s="23"/>
      <c r="K132" s="23"/>
      <c r="L132" s="23"/>
      <c r="M132" s="23"/>
      <c r="N132" s="23"/>
      <c r="O132" s="23"/>
    </row>
    <row r="133" spans="1:15" x14ac:dyDescent="0.25">
      <c r="A133" s="46">
        <v>27</v>
      </c>
      <c r="B133" s="11" t="s">
        <v>473</v>
      </c>
      <c r="C133" s="10" t="s">
        <v>228</v>
      </c>
      <c r="D133" s="10" t="s">
        <v>57</v>
      </c>
      <c r="E133" s="12">
        <v>202001</v>
      </c>
      <c r="F133" s="12">
        <v>2001</v>
      </c>
      <c r="G133" s="12">
        <v>200000</v>
      </c>
      <c r="H133" s="12"/>
      <c r="I133" s="33" t="s">
        <v>524</v>
      </c>
      <c r="J133" s="23"/>
      <c r="K133" s="23"/>
      <c r="L133" s="23"/>
      <c r="M133" s="23"/>
      <c r="N133" s="23"/>
      <c r="O133" s="23"/>
    </row>
    <row r="134" spans="1:15" s="3" customFormat="1" x14ac:dyDescent="0.25">
      <c r="A134" s="46">
        <v>27</v>
      </c>
      <c r="B134" s="11" t="s">
        <v>474</v>
      </c>
      <c r="C134" s="10" t="s">
        <v>221</v>
      </c>
      <c r="D134" s="10" t="s">
        <v>50</v>
      </c>
      <c r="E134" s="12">
        <v>116200</v>
      </c>
      <c r="F134" s="12">
        <v>1200</v>
      </c>
      <c r="G134" s="12">
        <v>115000</v>
      </c>
      <c r="H134" s="12"/>
      <c r="I134" s="33" t="s">
        <v>524</v>
      </c>
      <c r="J134" s="23"/>
      <c r="K134" s="23"/>
      <c r="L134" s="23"/>
      <c r="M134" s="23"/>
      <c r="N134" s="23"/>
      <c r="O134" s="23"/>
    </row>
    <row r="135" spans="1:15" x14ac:dyDescent="0.25">
      <c r="A135" s="46">
        <v>27</v>
      </c>
      <c r="B135" s="11" t="s">
        <v>475</v>
      </c>
      <c r="C135" s="10" t="s">
        <v>200</v>
      </c>
      <c r="D135" s="10" t="s">
        <v>29</v>
      </c>
      <c r="E135" s="12">
        <v>202500</v>
      </c>
      <c r="F135" s="12">
        <v>2500</v>
      </c>
      <c r="G135" s="12">
        <v>200000</v>
      </c>
      <c r="H135" s="12"/>
      <c r="I135" s="33" t="s">
        <v>524</v>
      </c>
      <c r="J135" s="23"/>
      <c r="K135" s="23"/>
      <c r="L135" s="23"/>
      <c r="M135" s="23"/>
      <c r="N135" s="23"/>
      <c r="O135" s="23"/>
    </row>
    <row r="136" spans="1:15" x14ac:dyDescent="0.25">
      <c r="A136" s="46">
        <v>27</v>
      </c>
      <c r="B136" s="11" t="s">
        <v>476</v>
      </c>
      <c r="C136" s="10" t="s">
        <v>308</v>
      </c>
      <c r="D136" s="10" t="s">
        <v>137</v>
      </c>
      <c r="E136" s="12">
        <v>340000</v>
      </c>
      <c r="F136" s="12">
        <v>20000</v>
      </c>
      <c r="G136" s="12">
        <v>320000</v>
      </c>
      <c r="H136" s="12"/>
      <c r="I136" s="33" t="s">
        <v>524</v>
      </c>
      <c r="J136" s="23"/>
      <c r="K136" s="23"/>
      <c r="L136" s="23"/>
      <c r="M136" s="23"/>
      <c r="N136" s="23"/>
      <c r="O136" s="23"/>
    </row>
    <row r="137" spans="1:15" x14ac:dyDescent="0.25">
      <c r="A137" s="46">
        <v>25</v>
      </c>
      <c r="B137" s="11" t="s">
        <v>477</v>
      </c>
      <c r="C137" s="10" t="s">
        <v>230</v>
      </c>
      <c r="D137" s="10" t="s">
        <v>59</v>
      </c>
      <c r="E137" s="12">
        <v>250000</v>
      </c>
      <c r="F137" s="12">
        <v>50000</v>
      </c>
      <c r="G137" s="12">
        <v>200000</v>
      </c>
      <c r="H137" s="12"/>
      <c r="I137" s="33" t="s">
        <v>524</v>
      </c>
      <c r="J137" s="23"/>
      <c r="K137" s="23"/>
      <c r="L137" s="23"/>
      <c r="M137" s="23"/>
      <c r="N137" s="23"/>
      <c r="O137" s="23"/>
    </row>
    <row r="138" spans="1:15" s="3" customFormat="1" x14ac:dyDescent="0.25">
      <c r="A138" s="46">
        <v>25</v>
      </c>
      <c r="B138" s="11" t="s">
        <v>478</v>
      </c>
      <c r="C138" s="10" t="s">
        <v>241</v>
      </c>
      <c r="D138" s="10" t="s">
        <v>70</v>
      </c>
      <c r="E138" s="12">
        <v>318772</v>
      </c>
      <c r="F138" s="12">
        <v>118772</v>
      </c>
      <c r="G138" s="12">
        <v>200000</v>
      </c>
      <c r="H138" s="12"/>
      <c r="I138" s="33" t="s">
        <v>524</v>
      </c>
      <c r="J138" s="23"/>
      <c r="K138" s="23"/>
      <c r="L138" s="23"/>
      <c r="M138" s="23"/>
      <c r="N138" s="23"/>
      <c r="O138" s="23"/>
    </row>
    <row r="139" spans="1:15" s="3" customFormat="1" x14ac:dyDescent="0.25">
      <c r="A139" s="46">
        <v>25</v>
      </c>
      <c r="B139" s="11" t="s">
        <v>479</v>
      </c>
      <c r="C139" s="10" t="s">
        <v>276</v>
      </c>
      <c r="D139" s="10" t="s">
        <v>105</v>
      </c>
      <c r="E139" s="12">
        <v>100000</v>
      </c>
      <c r="F139" s="12">
        <v>20000</v>
      </c>
      <c r="G139" s="12">
        <v>80000</v>
      </c>
      <c r="H139" s="12"/>
      <c r="I139" s="33" t="s">
        <v>524</v>
      </c>
      <c r="J139" s="23"/>
      <c r="K139" s="23"/>
      <c r="L139" s="23"/>
      <c r="M139" s="23"/>
      <c r="N139" s="23"/>
      <c r="O139" s="23"/>
    </row>
    <row r="140" spans="1:15" x14ac:dyDescent="0.25">
      <c r="A140" s="46">
        <v>25</v>
      </c>
      <c r="B140" s="11" t="s">
        <v>480</v>
      </c>
      <c r="C140" s="10" t="s">
        <v>289</v>
      </c>
      <c r="D140" s="10" t="s">
        <v>118</v>
      </c>
      <c r="E140" s="12">
        <v>242000</v>
      </c>
      <c r="F140" s="12">
        <v>42000</v>
      </c>
      <c r="G140" s="12">
        <v>200000</v>
      </c>
      <c r="H140" s="12"/>
      <c r="I140" s="33" t="s">
        <v>524</v>
      </c>
      <c r="J140" s="23"/>
      <c r="K140" s="23"/>
      <c r="L140" s="23"/>
      <c r="M140" s="23"/>
      <c r="N140" s="23"/>
      <c r="O140" s="23"/>
    </row>
    <row r="141" spans="1:15" x14ac:dyDescent="0.25">
      <c r="A141" s="46">
        <v>25</v>
      </c>
      <c r="B141" s="11" t="s">
        <v>481</v>
      </c>
      <c r="C141" s="10" t="s">
        <v>282</v>
      </c>
      <c r="D141" s="10" t="s">
        <v>111</v>
      </c>
      <c r="E141" s="12">
        <v>200000</v>
      </c>
      <c r="F141" s="12">
        <v>1</v>
      </c>
      <c r="G141" s="12">
        <v>199999</v>
      </c>
      <c r="H141" s="12"/>
      <c r="I141" s="33" t="s">
        <v>524</v>
      </c>
      <c r="J141" s="23"/>
      <c r="K141" s="23"/>
      <c r="L141" s="23"/>
      <c r="M141" s="23"/>
      <c r="N141" s="23"/>
      <c r="O141" s="23"/>
    </row>
    <row r="142" spans="1:15" x14ac:dyDescent="0.25">
      <c r="A142" s="46">
        <v>25</v>
      </c>
      <c r="B142" s="11" t="s">
        <v>482</v>
      </c>
      <c r="C142" s="10" t="s">
        <v>255</v>
      </c>
      <c r="D142" s="10" t="s">
        <v>84</v>
      </c>
      <c r="E142" s="12">
        <v>100000</v>
      </c>
      <c r="F142" s="12">
        <v>20000</v>
      </c>
      <c r="G142" s="12">
        <v>80000</v>
      </c>
      <c r="H142" s="12"/>
      <c r="I142" s="33" t="s">
        <v>524</v>
      </c>
      <c r="J142" s="23"/>
      <c r="K142" s="23"/>
      <c r="L142" s="23"/>
      <c r="M142" s="23"/>
      <c r="N142" s="23"/>
      <c r="O142" s="23"/>
    </row>
    <row r="143" spans="1:15" s="3" customFormat="1" x14ac:dyDescent="0.25">
      <c r="A143" s="46">
        <v>25</v>
      </c>
      <c r="B143" s="11" t="s">
        <v>483</v>
      </c>
      <c r="C143" s="10" t="s">
        <v>219</v>
      </c>
      <c r="D143" s="10" t="s">
        <v>48</v>
      </c>
      <c r="E143" s="12">
        <v>200001</v>
      </c>
      <c r="F143" s="12">
        <v>1</v>
      </c>
      <c r="G143" s="12">
        <v>200000</v>
      </c>
      <c r="H143" s="12"/>
      <c r="I143" s="33" t="s">
        <v>524</v>
      </c>
      <c r="J143" s="23"/>
      <c r="K143" s="23"/>
      <c r="L143" s="23"/>
      <c r="M143" s="23"/>
      <c r="N143" s="23"/>
      <c r="O143" s="23"/>
    </row>
    <row r="144" spans="1:15" x14ac:dyDescent="0.25">
      <c r="A144" s="46">
        <v>25</v>
      </c>
      <c r="B144" s="11" t="s">
        <v>484</v>
      </c>
      <c r="C144" s="10" t="s">
        <v>298</v>
      </c>
      <c r="D144" s="10" t="s">
        <v>127</v>
      </c>
      <c r="E144" s="12">
        <v>200001</v>
      </c>
      <c r="F144" s="12">
        <v>1</v>
      </c>
      <c r="G144" s="12">
        <v>200000</v>
      </c>
      <c r="H144" s="12"/>
      <c r="I144" s="33" t="s">
        <v>524</v>
      </c>
      <c r="J144" s="23"/>
      <c r="K144" s="23"/>
      <c r="L144" s="23"/>
      <c r="M144" s="23"/>
      <c r="N144" s="23"/>
      <c r="O144" s="23"/>
    </row>
    <row r="145" spans="1:15" x14ac:dyDescent="0.25">
      <c r="A145" s="46">
        <v>25</v>
      </c>
      <c r="B145" s="11" t="s">
        <v>485</v>
      </c>
      <c r="C145" s="10" t="s">
        <v>208</v>
      </c>
      <c r="D145" s="10" t="s">
        <v>37</v>
      </c>
      <c r="E145" s="12">
        <v>115500</v>
      </c>
      <c r="F145" s="12">
        <v>1</v>
      </c>
      <c r="G145" s="12">
        <v>115499</v>
      </c>
      <c r="H145" s="12"/>
      <c r="I145" s="33" t="s">
        <v>524</v>
      </c>
      <c r="J145" s="23"/>
      <c r="K145" s="23"/>
      <c r="L145" s="23"/>
      <c r="M145" s="23"/>
      <c r="N145" s="23"/>
      <c r="O145" s="23"/>
    </row>
    <row r="146" spans="1:15" x14ac:dyDescent="0.25">
      <c r="A146" s="46">
        <v>23</v>
      </c>
      <c r="B146" s="11" t="s">
        <v>486</v>
      </c>
      <c r="C146" s="10" t="s">
        <v>184</v>
      </c>
      <c r="D146" s="10" t="s">
        <v>13</v>
      </c>
      <c r="E146" s="12">
        <v>220001</v>
      </c>
      <c r="F146" s="12">
        <v>20001</v>
      </c>
      <c r="G146" s="12">
        <v>200000</v>
      </c>
      <c r="H146" s="12"/>
      <c r="I146" s="33" t="s">
        <v>524</v>
      </c>
      <c r="J146" s="23"/>
      <c r="K146" s="23"/>
      <c r="L146" s="23"/>
      <c r="M146" s="23"/>
      <c r="N146" s="23"/>
      <c r="O146" s="23"/>
    </row>
    <row r="147" spans="1:15" x14ac:dyDescent="0.25">
      <c r="A147" s="46">
        <v>23</v>
      </c>
      <c r="B147" s="11" t="s">
        <v>487</v>
      </c>
      <c r="C147" s="10" t="s">
        <v>278</v>
      </c>
      <c r="D147" s="10" t="s">
        <v>107</v>
      </c>
      <c r="E147" s="12">
        <v>240000</v>
      </c>
      <c r="F147" s="12">
        <v>40000</v>
      </c>
      <c r="G147" s="12">
        <v>200000</v>
      </c>
      <c r="H147" s="12"/>
      <c r="I147" s="33" t="s">
        <v>524</v>
      </c>
      <c r="J147" s="23"/>
      <c r="K147" s="23"/>
      <c r="L147" s="23"/>
      <c r="M147" s="23"/>
      <c r="N147" s="23"/>
      <c r="O147" s="23"/>
    </row>
    <row r="148" spans="1:15" x14ac:dyDescent="0.25">
      <c r="A148" s="46">
        <v>22</v>
      </c>
      <c r="B148" s="11" t="s">
        <v>488</v>
      </c>
      <c r="C148" s="10" t="s">
        <v>318</v>
      </c>
      <c r="D148" s="10" t="s">
        <v>147</v>
      </c>
      <c r="E148" s="12">
        <v>100000</v>
      </c>
      <c r="F148" s="12">
        <v>1100</v>
      </c>
      <c r="G148" s="12">
        <v>98900</v>
      </c>
      <c r="H148" s="12"/>
      <c r="I148" s="33" t="s">
        <v>524</v>
      </c>
      <c r="J148" s="23"/>
      <c r="K148" s="23"/>
      <c r="L148" s="23"/>
      <c r="M148" s="23"/>
      <c r="N148" s="23"/>
      <c r="O148" s="23"/>
    </row>
    <row r="149" spans="1:15" x14ac:dyDescent="0.25">
      <c r="A149" s="46">
        <v>22</v>
      </c>
      <c r="B149" s="11" t="s">
        <v>489</v>
      </c>
      <c r="C149" s="10" t="s">
        <v>257</v>
      </c>
      <c r="D149" s="10" t="s">
        <v>86</v>
      </c>
      <c r="E149" s="12">
        <v>220000</v>
      </c>
      <c r="F149" s="12">
        <v>20000</v>
      </c>
      <c r="G149" s="12">
        <v>200000</v>
      </c>
      <c r="H149" s="12"/>
      <c r="I149" s="33" t="s">
        <v>524</v>
      </c>
      <c r="J149" s="23"/>
      <c r="K149" s="23"/>
      <c r="L149" s="23"/>
      <c r="M149" s="23"/>
      <c r="N149" s="23"/>
      <c r="O149" s="23"/>
    </row>
    <row r="150" spans="1:15" x14ac:dyDescent="0.25">
      <c r="A150" s="46">
        <v>22</v>
      </c>
      <c r="B150" s="11" t="s">
        <v>490</v>
      </c>
      <c r="C150" s="10" t="s">
        <v>306</v>
      </c>
      <c r="D150" s="10" t="s">
        <v>135</v>
      </c>
      <c r="E150" s="12">
        <v>167500</v>
      </c>
      <c r="F150" s="12">
        <v>7500</v>
      </c>
      <c r="G150" s="12">
        <v>160000</v>
      </c>
      <c r="H150" s="12"/>
      <c r="I150" s="33" t="s">
        <v>524</v>
      </c>
      <c r="J150" s="23"/>
      <c r="K150" s="23"/>
      <c r="L150" s="23"/>
      <c r="M150" s="23"/>
      <c r="N150" s="23"/>
      <c r="O150" s="23"/>
    </row>
    <row r="151" spans="1:15" x14ac:dyDescent="0.25">
      <c r="A151" s="46">
        <v>20</v>
      </c>
      <c r="B151" s="11" t="s">
        <v>491</v>
      </c>
      <c r="C151" s="10" t="s">
        <v>330</v>
      </c>
      <c r="D151" s="10" t="s">
        <v>159</v>
      </c>
      <c r="E151" s="12">
        <v>250000</v>
      </c>
      <c r="F151" s="12">
        <v>50000</v>
      </c>
      <c r="G151" s="12">
        <v>200000</v>
      </c>
      <c r="H151" s="12"/>
      <c r="I151" s="33" t="s">
        <v>524</v>
      </c>
      <c r="J151" s="23"/>
      <c r="K151" s="23"/>
      <c r="L151" s="23"/>
      <c r="M151" s="23"/>
      <c r="N151" s="23"/>
      <c r="O151" s="23"/>
    </row>
    <row r="152" spans="1:15" x14ac:dyDescent="0.25">
      <c r="A152" s="46">
        <v>20</v>
      </c>
      <c r="B152" s="11" t="s">
        <v>492</v>
      </c>
      <c r="C152" s="10" t="s">
        <v>275</v>
      </c>
      <c r="D152" s="10" t="s">
        <v>104</v>
      </c>
      <c r="E152" s="12">
        <v>72200</v>
      </c>
      <c r="F152" s="12">
        <v>200</v>
      </c>
      <c r="G152" s="12">
        <v>72000</v>
      </c>
      <c r="H152" s="12"/>
      <c r="I152" s="33" t="s">
        <v>524</v>
      </c>
      <c r="J152" s="23"/>
      <c r="K152" s="23"/>
      <c r="L152" s="23"/>
      <c r="M152" s="23"/>
      <c r="N152" s="23"/>
      <c r="O152" s="23"/>
    </row>
    <row r="153" spans="1:15" x14ac:dyDescent="0.25">
      <c r="A153" s="46">
        <v>20</v>
      </c>
      <c r="B153" s="11" t="s">
        <v>493</v>
      </c>
      <c r="C153" s="10" t="s">
        <v>301</v>
      </c>
      <c r="D153" s="10" t="s">
        <v>130</v>
      </c>
      <c r="E153" s="12">
        <v>200000</v>
      </c>
      <c r="F153" s="12">
        <v>42000</v>
      </c>
      <c r="G153" s="12">
        <v>158000</v>
      </c>
      <c r="H153" s="12"/>
      <c r="I153" s="33" t="s">
        <v>524</v>
      </c>
      <c r="J153" s="23"/>
      <c r="K153" s="23"/>
      <c r="L153" s="23"/>
      <c r="M153" s="23"/>
      <c r="N153" s="23"/>
      <c r="O153" s="23"/>
    </row>
    <row r="154" spans="1:15" x14ac:dyDescent="0.25">
      <c r="A154" s="46">
        <v>20</v>
      </c>
      <c r="B154" s="11" t="s">
        <v>494</v>
      </c>
      <c r="C154" s="10" t="s">
        <v>326</v>
      </c>
      <c r="D154" s="10" t="s">
        <v>155</v>
      </c>
      <c r="E154" s="12">
        <v>92940</v>
      </c>
      <c r="F154" s="12">
        <v>1</v>
      </c>
      <c r="G154" s="12">
        <v>92939</v>
      </c>
      <c r="H154" s="12"/>
      <c r="I154" s="33" t="s">
        <v>524</v>
      </c>
      <c r="J154" s="23"/>
      <c r="K154" s="23"/>
      <c r="L154" s="23"/>
      <c r="M154" s="23"/>
      <c r="N154" s="23"/>
      <c r="O154" s="23"/>
    </row>
    <row r="155" spans="1:15" x14ac:dyDescent="0.25">
      <c r="A155" s="46">
        <v>20</v>
      </c>
      <c r="B155" s="11" t="s">
        <v>495</v>
      </c>
      <c r="C155" s="10" t="s">
        <v>281</v>
      </c>
      <c r="D155" s="10" t="s">
        <v>110</v>
      </c>
      <c r="E155" s="12">
        <v>252255</v>
      </c>
      <c r="F155" s="12">
        <v>52255</v>
      </c>
      <c r="G155" s="12">
        <v>200000</v>
      </c>
      <c r="H155" s="12"/>
      <c r="I155" s="33" t="s">
        <v>524</v>
      </c>
      <c r="J155" s="23"/>
      <c r="K155" s="23"/>
      <c r="L155" s="23"/>
      <c r="M155" s="23"/>
      <c r="N155" s="23"/>
      <c r="O155" s="23"/>
    </row>
    <row r="156" spans="1:15" x14ac:dyDescent="0.25">
      <c r="A156" s="46">
        <v>20</v>
      </c>
      <c r="B156" s="11" t="s">
        <v>496</v>
      </c>
      <c r="C156" s="10" t="s">
        <v>284</v>
      </c>
      <c r="D156" s="10" t="s">
        <v>113</v>
      </c>
      <c r="E156" s="12">
        <v>50000</v>
      </c>
      <c r="F156" s="12">
        <v>1</v>
      </c>
      <c r="G156" s="12">
        <v>49999</v>
      </c>
      <c r="H156" s="12"/>
      <c r="I156" s="33" t="s">
        <v>524</v>
      </c>
      <c r="J156" s="23"/>
      <c r="K156" s="23"/>
      <c r="L156" s="23"/>
      <c r="M156" s="23"/>
      <c r="N156" s="23"/>
      <c r="O156" s="23"/>
    </row>
    <row r="157" spans="1:15" x14ac:dyDescent="0.25">
      <c r="A157" s="46">
        <v>20</v>
      </c>
      <c r="B157" s="11" t="s">
        <v>497</v>
      </c>
      <c r="C157" s="10" t="s">
        <v>334</v>
      </c>
      <c r="D157" s="10" t="s">
        <v>163</v>
      </c>
      <c r="E157" s="12">
        <v>63000</v>
      </c>
      <c r="F157" s="12">
        <v>23000</v>
      </c>
      <c r="G157" s="12">
        <v>40000</v>
      </c>
      <c r="H157" s="12"/>
      <c r="I157" s="33" t="s">
        <v>524</v>
      </c>
      <c r="J157" s="23"/>
      <c r="K157" s="23"/>
      <c r="L157" s="23"/>
      <c r="M157" s="23"/>
      <c r="N157" s="23"/>
      <c r="O157" s="23"/>
    </row>
    <row r="158" spans="1:15" x14ac:dyDescent="0.25">
      <c r="A158" s="46">
        <v>20</v>
      </c>
      <c r="B158" s="11" t="s">
        <v>498</v>
      </c>
      <c r="C158" s="10" t="s">
        <v>332</v>
      </c>
      <c r="D158" s="10" t="s">
        <v>161</v>
      </c>
      <c r="E158" s="12">
        <v>200000</v>
      </c>
      <c r="F158" s="12">
        <v>1</v>
      </c>
      <c r="G158" s="12">
        <v>199999</v>
      </c>
      <c r="H158" s="12"/>
      <c r="I158" s="33" t="s">
        <v>524</v>
      </c>
      <c r="J158" s="23"/>
      <c r="K158" s="23"/>
      <c r="L158" s="23"/>
      <c r="M158" s="23"/>
      <c r="N158" s="23"/>
      <c r="O158" s="23"/>
    </row>
    <row r="159" spans="1:15" x14ac:dyDescent="0.25">
      <c r="A159" s="46">
        <v>20</v>
      </c>
      <c r="B159" s="11" t="s">
        <v>499</v>
      </c>
      <c r="C159" s="10" t="s">
        <v>194</v>
      </c>
      <c r="D159" s="10" t="s">
        <v>23</v>
      </c>
      <c r="E159" s="12">
        <v>100000</v>
      </c>
      <c r="F159" s="12">
        <v>50000</v>
      </c>
      <c r="G159" s="12">
        <v>50000</v>
      </c>
      <c r="H159" s="12"/>
      <c r="I159" s="33" t="s">
        <v>524</v>
      </c>
      <c r="J159" s="23"/>
      <c r="K159" s="23"/>
      <c r="L159" s="23"/>
      <c r="M159" s="23"/>
      <c r="N159" s="23"/>
      <c r="O159" s="23"/>
    </row>
    <row r="160" spans="1:15" x14ac:dyDescent="0.25">
      <c r="A160" s="46">
        <v>20</v>
      </c>
      <c r="B160" s="11" t="s">
        <v>500</v>
      </c>
      <c r="C160" s="10" t="s">
        <v>271</v>
      </c>
      <c r="D160" s="10" t="s">
        <v>100</v>
      </c>
      <c r="E160" s="12">
        <v>350000</v>
      </c>
      <c r="F160" s="12">
        <v>150000</v>
      </c>
      <c r="G160" s="12">
        <v>200000</v>
      </c>
      <c r="H160" s="12"/>
      <c r="I160" s="33" t="s">
        <v>524</v>
      </c>
      <c r="J160" s="23"/>
      <c r="K160" s="23"/>
      <c r="L160" s="23"/>
      <c r="M160" s="23"/>
      <c r="N160" s="23"/>
      <c r="O160" s="23"/>
    </row>
    <row r="161" spans="1:15" x14ac:dyDescent="0.25">
      <c r="A161" s="46">
        <v>20</v>
      </c>
      <c r="B161" s="11" t="s">
        <v>501</v>
      </c>
      <c r="C161" s="10" t="s">
        <v>202</v>
      </c>
      <c r="D161" s="10" t="s">
        <v>31</v>
      </c>
      <c r="E161" s="12">
        <v>202000</v>
      </c>
      <c r="F161" s="12">
        <v>2000</v>
      </c>
      <c r="G161" s="12">
        <v>200000</v>
      </c>
      <c r="H161" s="12"/>
      <c r="I161" s="33" t="s">
        <v>524</v>
      </c>
      <c r="J161" s="23"/>
      <c r="K161" s="23"/>
      <c r="L161" s="23"/>
      <c r="M161" s="23"/>
      <c r="N161" s="23"/>
      <c r="O161" s="23"/>
    </row>
    <row r="162" spans="1:15" x14ac:dyDescent="0.25">
      <c r="A162" s="46">
        <v>20</v>
      </c>
      <c r="B162" s="11" t="s">
        <v>502</v>
      </c>
      <c r="C162" s="10" t="s">
        <v>324</v>
      </c>
      <c r="D162" s="10" t="s">
        <v>153</v>
      </c>
      <c r="E162" s="12">
        <v>81670</v>
      </c>
      <c r="F162" s="12">
        <v>10</v>
      </c>
      <c r="G162" s="12">
        <v>81660</v>
      </c>
      <c r="H162" s="12"/>
      <c r="I162" s="33" t="s">
        <v>524</v>
      </c>
      <c r="J162" s="23"/>
      <c r="K162" s="23"/>
      <c r="L162" s="23"/>
      <c r="M162" s="23"/>
      <c r="N162" s="23"/>
      <c r="O162" s="23"/>
    </row>
    <row r="163" spans="1:15" x14ac:dyDescent="0.25">
      <c r="A163" s="46">
        <v>20</v>
      </c>
      <c r="B163" s="11" t="s">
        <v>503</v>
      </c>
      <c r="C163" s="10" t="s">
        <v>193</v>
      </c>
      <c r="D163" s="10" t="s">
        <v>22</v>
      </c>
      <c r="E163" s="12">
        <v>200000</v>
      </c>
      <c r="F163" s="12">
        <v>40001</v>
      </c>
      <c r="G163" s="12">
        <v>159999</v>
      </c>
      <c r="H163" s="12"/>
      <c r="I163" s="33" t="s">
        <v>524</v>
      </c>
      <c r="J163" s="23"/>
      <c r="K163" s="23"/>
      <c r="L163" s="23"/>
      <c r="M163" s="23"/>
      <c r="N163" s="23"/>
      <c r="O163" s="23"/>
    </row>
    <row r="164" spans="1:15" x14ac:dyDescent="0.25">
      <c r="A164" s="46">
        <v>18</v>
      </c>
      <c r="B164" s="11" t="s">
        <v>504</v>
      </c>
      <c r="C164" s="10" t="s">
        <v>210</v>
      </c>
      <c r="D164" s="10" t="s">
        <v>39</v>
      </c>
      <c r="E164" s="12">
        <v>200000</v>
      </c>
      <c r="F164" s="12">
        <v>22000</v>
      </c>
      <c r="G164" s="12">
        <v>178000</v>
      </c>
      <c r="H164" s="12"/>
      <c r="I164" s="33" t="s">
        <v>524</v>
      </c>
      <c r="J164" s="23"/>
      <c r="K164" s="23"/>
      <c r="L164" s="23"/>
      <c r="M164" s="23"/>
      <c r="N164" s="23"/>
      <c r="O164" s="23"/>
    </row>
    <row r="165" spans="1:15" x14ac:dyDescent="0.25">
      <c r="A165" s="46">
        <v>18</v>
      </c>
      <c r="B165" s="11" t="s">
        <v>505</v>
      </c>
      <c r="C165" s="10" t="s">
        <v>237</v>
      </c>
      <c r="D165" s="10" t="s">
        <v>66</v>
      </c>
      <c r="E165" s="12">
        <v>173043</v>
      </c>
      <c r="F165" s="12">
        <v>28840.5</v>
      </c>
      <c r="G165" s="12">
        <v>144202.5</v>
      </c>
      <c r="H165" s="12"/>
      <c r="I165" s="33" t="s">
        <v>524</v>
      </c>
      <c r="J165" s="23"/>
      <c r="K165" s="23"/>
      <c r="L165" s="23"/>
      <c r="M165" s="23"/>
      <c r="N165" s="23"/>
      <c r="O165" s="23"/>
    </row>
    <row r="166" spans="1:15" x14ac:dyDescent="0.25">
      <c r="A166" s="46">
        <v>18</v>
      </c>
      <c r="B166" s="11" t="s">
        <v>506</v>
      </c>
      <c r="C166" s="10" t="s">
        <v>207</v>
      </c>
      <c r="D166" s="10" t="s">
        <v>36</v>
      </c>
      <c r="E166" s="12">
        <v>128113</v>
      </c>
      <c r="F166" s="12">
        <v>11817</v>
      </c>
      <c r="G166" s="12">
        <v>116296</v>
      </c>
      <c r="H166" s="12"/>
      <c r="I166" s="33" t="s">
        <v>524</v>
      </c>
      <c r="J166" s="23"/>
      <c r="K166" s="23"/>
      <c r="L166" s="23"/>
      <c r="M166" s="23"/>
      <c r="N166" s="23"/>
      <c r="O166" s="23"/>
    </row>
    <row r="167" spans="1:15" s="3" customFormat="1" x14ac:dyDescent="0.25">
      <c r="A167" s="46">
        <v>18</v>
      </c>
      <c r="B167" s="11" t="s">
        <v>507</v>
      </c>
      <c r="C167" s="10" t="s">
        <v>314</v>
      </c>
      <c r="D167" s="10" t="s">
        <v>143</v>
      </c>
      <c r="E167" s="12">
        <v>220000</v>
      </c>
      <c r="F167" s="12">
        <v>22000</v>
      </c>
      <c r="G167" s="12">
        <v>198000</v>
      </c>
      <c r="H167" s="12"/>
      <c r="I167" s="33" t="s">
        <v>524</v>
      </c>
      <c r="J167" s="23"/>
      <c r="K167" s="23"/>
      <c r="L167" s="23"/>
      <c r="M167" s="23"/>
      <c r="N167" s="23"/>
      <c r="O167" s="23"/>
    </row>
    <row r="168" spans="1:15" x14ac:dyDescent="0.25">
      <c r="A168" s="46">
        <v>17</v>
      </c>
      <c r="B168" s="11" t="s">
        <v>508</v>
      </c>
      <c r="C168" s="10" t="s">
        <v>258</v>
      </c>
      <c r="D168" s="10" t="s">
        <v>87</v>
      </c>
      <c r="E168" s="12">
        <v>210000</v>
      </c>
      <c r="F168" s="12">
        <v>10000</v>
      </c>
      <c r="G168" s="12">
        <v>200000</v>
      </c>
      <c r="H168" s="12"/>
      <c r="I168" s="33" t="s">
        <v>524</v>
      </c>
      <c r="J168" s="23"/>
      <c r="K168" s="23"/>
      <c r="L168" s="23"/>
      <c r="M168" s="23"/>
      <c r="N168" s="23"/>
      <c r="O168" s="23"/>
    </row>
    <row r="169" spans="1:15" x14ac:dyDescent="0.25">
      <c r="A169" s="46">
        <v>15</v>
      </c>
      <c r="B169" s="11" t="s">
        <v>509</v>
      </c>
      <c r="C169" s="10" t="s">
        <v>338</v>
      </c>
      <c r="D169" s="10" t="s">
        <v>167</v>
      </c>
      <c r="E169" s="12">
        <v>225000</v>
      </c>
      <c r="F169" s="12">
        <v>45000</v>
      </c>
      <c r="G169" s="12">
        <v>180000</v>
      </c>
      <c r="H169" s="12"/>
      <c r="I169" s="33" t="s">
        <v>524</v>
      </c>
      <c r="J169" s="23"/>
      <c r="K169" s="23"/>
      <c r="L169" s="23"/>
      <c r="M169" s="23"/>
      <c r="N169" s="23"/>
      <c r="O169" s="23"/>
    </row>
    <row r="170" spans="1:15" x14ac:dyDescent="0.25">
      <c r="A170" s="46">
        <v>15</v>
      </c>
      <c r="B170" s="11" t="s">
        <v>510</v>
      </c>
      <c r="C170" s="10" t="s">
        <v>329</v>
      </c>
      <c r="D170" s="10" t="s">
        <v>158</v>
      </c>
      <c r="E170" s="12">
        <v>62579</v>
      </c>
      <c r="F170" s="12">
        <v>31290</v>
      </c>
      <c r="G170" s="12">
        <v>31289</v>
      </c>
      <c r="H170" s="12"/>
      <c r="I170" s="33" t="s">
        <v>524</v>
      </c>
      <c r="J170" s="23"/>
      <c r="K170" s="23"/>
      <c r="L170" s="23"/>
      <c r="M170" s="23"/>
      <c r="N170" s="23"/>
      <c r="O170" s="23"/>
    </row>
    <row r="171" spans="1:15" x14ac:dyDescent="0.25">
      <c r="A171" s="46">
        <v>13</v>
      </c>
      <c r="B171" s="11" t="s">
        <v>511</v>
      </c>
      <c r="C171" s="10" t="s">
        <v>296</v>
      </c>
      <c r="D171" s="10" t="s">
        <v>125</v>
      </c>
      <c r="E171" s="12">
        <v>240000</v>
      </c>
      <c r="F171" s="12">
        <v>40000</v>
      </c>
      <c r="G171" s="12">
        <v>200000</v>
      </c>
      <c r="H171" s="12"/>
      <c r="I171" s="33" t="s">
        <v>524</v>
      </c>
      <c r="J171" s="23"/>
      <c r="K171" s="23"/>
      <c r="L171" s="23"/>
      <c r="M171" s="23"/>
      <c r="N171" s="23"/>
      <c r="O171" s="23"/>
    </row>
    <row r="172" spans="1:15" x14ac:dyDescent="0.25">
      <c r="A172" s="46">
        <v>13</v>
      </c>
      <c r="B172" s="11" t="s">
        <v>512</v>
      </c>
      <c r="C172" s="10" t="s">
        <v>277</v>
      </c>
      <c r="D172" s="10" t="s">
        <v>106</v>
      </c>
      <c r="E172" s="12">
        <v>240000</v>
      </c>
      <c r="F172" s="12">
        <v>40000</v>
      </c>
      <c r="G172" s="12">
        <v>200000</v>
      </c>
      <c r="H172" s="12"/>
      <c r="I172" s="33" t="s">
        <v>524</v>
      </c>
      <c r="J172" s="23"/>
      <c r="K172" s="23"/>
      <c r="L172" s="23"/>
      <c r="M172" s="23"/>
      <c r="N172" s="23"/>
      <c r="O172" s="23"/>
    </row>
    <row r="173" spans="1:15" x14ac:dyDescent="0.25">
      <c r="A173" s="47">
        <v>0</v>
      </c>
      <c r="B173" s="14" t="s">
        <v>513</v>
      </c>
      <c r="C173" s="13" t="s">
        <v>175</v>
      </c>
      <c r="D173" s="13" t="s">
        <v>4</v>
      </c>
      <c r="E173" s="15">
        <v>45</v>
      </c>
      <c r="F173" s="15">
        <v>1</v>
      </c>
      <c r="G173" s="15">
        <v>55000</v>
      </c>
      <c r="H173" s="15"/>
      <c r="I173" s="34" t="s">
        <v>523</v>
      </c>
      <c r="J173" s="23"/>
      <c r="K173" s="23"/>
      <c r="L173" s="23"/>
      <c r="M173" s="23"/>
      <c r="N173" s="23"/>
      <c r="O173" s="23"/>
    </row>
    <row r="174" spans="1:15" x14ac:dyDescent="0.25">
      <c r="A174" s="48">
        <v>0</v>
      </c>
      <c r="B174" s="35" t="s">
        <v>514</v>
      </c>
      <c r="C174" s="36" t="s">
        <v>252</v>
      </c>
      <c r="D174" s="36" t="s">
        <v>81</v>
      </c>
      <c r="E174" s="37">
        <v>4437100</v>
      </c>
      <c r="F174" s="37">
        <v>1</v>
      </c>
      <c r="G174" s="37">
        <v>200000</v>
      </c>
      <c r="H174" s="37"/>
      <c r="I174" s="38" t="s">
        <v>523</v>
      </c>
      <c r="J174" s="23"/>
      <c r="K174" s="23"/>
      <c r="L174" s="23"/>
      <c r="M174" s="23"/>
      <c r="N174" s="23"/>
      <c r="O174" s="23"/>
    </row>
    <row r="175" spans="1:15" x14ac:dyDescent="0.25">
      <c r="A175" s="23"/>
      <c r="B175" s="21"/>
      <c r="C175" s="21"/>
      <c r="D175" s="39" t="s">
        <v>525</v>
      </c>
      <c r="E175" s="40">
        <f>SUBTOTAL(109,Table1[Total Estimated Project Costs])</f>
        <v>34827486.859999999</v>
      </c>
      <c r="F175" s="40">
        <f>SUBTOTAL(109,Table1[Applicants Local Cost Share])</f>
        <v>4568114.67</v>
      </c>
      <c r="G175" s="40">
        <f>SUBTOTAL(109,Table1[Applicants ARPA Funding Request])</f>
        <v>25588630.190000001</v>
      </c>
      <c r="H175" s="40">
        <f>SUBTOTAL(109,Table1[Amount Approved For Funding])</f>
        <v>10000000</v>
      </c>
      <c r="I175" s="23"/>
      <c r="J175" s="23"/>
      <c r="K175" s="23"/>
      <c r="L175" s="23"/>
      <c r="M175" s="23"/>
      <c r="N175" s="23"/>
      <c r="O175" s="23"/>
    </row>
    <row r="176" spans="1:15" x14ac:dyDescent="0.25">
      <c r="A176" s="23"/>
      <c r="B176" s="21"/>
      <c r="C176" s="39"/>
      <c r="D176" s="41"/>
      <c r="E176" s="40"/>
      <c r="F176" s="40"/>
      <c r="G176" s="40"/>
      <c r="H176" s="40"/>
      <c r="I176" s="23"/>
      <c r="J176" s="23"/>
      <c r="K176" s="23"/>
      <c r="L176" s="23"/>
      <c r="M176" s="23"/>
      <c r="N176" s="23"/>
      <c r="O176" s="23"/>
    </row>
    <row r="177" spans="1:15" x14ac:dyDescent="0.25">
      <c r="A177" s="23" t="s">
        <v>529</v>
      </c>
      <c r="B177" s="21"/>
      <c r="C177" s="21"/>
      <c r="D177" s="22"/>
      <c r="E177" s="23"/>
      <c r="F177" s="22"/>
      <c r="G177" s="22"/>
      <c r="H177" s="23"/>
      <c r="I177" s="23"/>
      <c r="J177" s="23"/>
      <c r="K177" s="23"/>
      <c r="L177" s="23"/>
      <c r="M177" s="23"/>
      <c r="N177" s="23"/>
      <c r="O177" s="23"/>
    </row>
    <row r="178" spans="1:15" x14ac:dyDescent="0.25">
      <c r="A178" s="23"/>
      <c r="B178" s="21"/>
      <c r="C178" s="21"/>
      <c r="D178" s="22"/>
      <c r="E178" s="23"/>
      <c r="F178" s="22"/>
      <c r="G178" s="22"/>
      <c r="H178" s="23"/>
      <c r="I178" s="23"/>
      <c r="J178" s="23"/>
      <c r="K178" s="23"/>
      <c r="L178" s="23"/>
      <c r="M178" s="23"/>
      <c r="N178" s="23"/>
      <c r="O178" s="23"/>
    </row>
  </sheetData>
  <sheetProtection algorithmName="SHA-512" hashValue="kjISw72aOzWhEkwFZwufRiJxgIc2M46hvqkkk813+e0UHmZkDh8mCbzCkbNgFo3zdRqCaBA+cz4o1Tqe9q8B4g==" saltValue="PVbO6agTmGjLwuqxJId5Xg==" spinCount="100000" sheet="1" formatCells="0" formatColumns="0" formatRows="0" insertColumns="0" insertRows="0" insertHyperlinks="0" deleteColumns="0" deleteRows="0" sort="0" autoFilter="0" pivotTables="0"/>
  <pageMargins left="0.7" right="0.7" top="0.75" bottom="0.75" header="0.3" footer="0.3"/>
  <pageSetup paperSize="5" scale="54" fitToHeight="0" orientation="landscape" cellComments="asDisplayed" r:id="rId1"/>
  <headerFooter>
    <oddFooter>&amp;C&amp;P</oddFooter>
  </headerFooter>
  <rowBreaks count="2" manualBreakCount="2">
    <brk id="62" max="14" man="1"/>
    <brk id="126" max="14" man="1"/>
  </rowBreaks>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478558D8A33E142A76862C4285ADF3D" ma:contentTypeVersion="15" ma:contentTypeDescription="Create a new document." ma:contentTypeScope="" ma:versionID="08a442437cfe81a737f1e3e553ad0700">
  <xsd:schema xmlns:xsd="http://www.w3.org/2001/XMLSchema" xmlns:xs="http://www.w3.org/2001/XMLSchema" xmlns:p="http://schemas.microsoft.com/office/2006/metadata/properties" xmlns:ns2="84b56a77-e136-4631-8160-3f34ffcf3352" xmlns:ns3="9cd95db2-e753-421c-a6e8-f01fa16438c1" targetNamespace="http://schemas.microsoft.com/office/2006/metadata/properties" ma:root="true" ma:fieldsID="8763ae9c25597b8d865079b2fc5f761f" ns2:_="" ns3:_="">
    <xsd:import namespace="84b56a77-e136-4631-8160-3f34ffcf3352"/>
    <xsd:import namespace="9cd95db2-e753-421c-a6e8-f01fa16438c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b56a77-e136-4631-8160-3f34ffcf335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33b1c273-6005-48d2-9377-658be5703a25}" ma:internalName="TaxCatchAll" ma:showField="CatchAllData" ma:web="84b56a77-e136-4631-8160-3f34ffcf335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cd95db2-e753-421c-a6e8-f01fa16438c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c1819cce-9b07-4761-b149-43b4674005eb"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9B82F4-91C3-4CF9-A995-065CA7E39626}"/>
</file>

<file path=customXml/itemProps2.xml><?xml version="1.0" encoding="utf-8"?>
<ds:datastoreItem xmlns:ds="http://schemas.openxmlformats.org/officeDocument/2006/customXml" ds:itemID="{1617E431-4B4A-480E-A1AD-C42364D108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Lead Service Line Inventory</vt:lpstr>
      <vt:lpstr>'Lead Service Line Inventory'!Print_Area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Pringer, Sara</dc:creator>
  <cp:lastModifiedBy>Pringer, Sara</cp:lastModifiedBy>
  <cp:lastPrinted>2022-11-15T16:48:14Z</cp:lastPrinted>
  <dcterms:created xsi:type="dcterms:W3CDTF">2022-07-17T20:22:57Z</dcterms:created>
  <dcterms:modified xsi:type="dcterms:W3CDTF">2022-11-15T19:25:53Z</dcterms:modified>
</cp:coreProperties>
</file>